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Data\shtna\Рабочий стол\Федеральный бюджет\Закон о бюджете 26-28\Доп. материалы к бюджету\"/>
    </mc:Choice>
  </mc:AlternateContent>
  <bookViews>
    <workbookView xWindow="600" yWindow="525" windowWidth="25575" windowHeight="10170"/>
  </bookViews>
  <sheets>
    <sheet name="Результат" sheetId="1" r:id="rId1"/>
  </sheets>
  <definedNames>
    <definedName name="_xlnm.Print_Area" localSheetId="0">Результат!$B$2:$AO$137</definedName>
  </definedNames>
  <calcPr calcId="162913"/>
</workbook>
</file>

<file path=xl/calcChain.xml><?xml version="1.0" encoding="utf-8"?>
<calcChain xmlns="http://schemas.openxmlformats.org/spreadsheetml/2006/main">
  <c r="K95" i="1" l="1"/>
  <c r="AL66" i="1" l="1"/>
  <c r="AL68" i="1"/>
  <c r="AL69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5" i="1"/>
  <c r="AL86" i="1"/>
  <c r="AL87" i="1"/>
  <c r="AL88" i="1"/>
  <c r="AL89" i="1"/>
  <c r="AL90" i="1"/>
  <c r="AL91" i="1"/>
  <c r="AL92" i="1"/>
  <c r="AL93" i="1"/>
  <c r="AL95" i="1"/>
  <c r="AL96" i="1"/>
  <c r="AL97" i="1"/>
  <c r="AL98" i="1"/>
  <c r="AL99" i="1"/>
  <c r="AL100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5" i="1"/>
  <c r="AL116" i="1"/>
  <c r="AL117" i="1"/>
  <c r="AL118" i="1"/>
  <c r="AL119" i="1"/>
  <c r="AL120" i="1"/>
  <c r="AL122" i="1"/>
  <c r="AL123" i="1"/>
  <c r="AL125" i="1"/>
  <c r="AL126" i="1"/>
  <c r="AL127" i="1"/>
  <c r="AL128" i="1"/>
  <c r="AL129" i="1"/>
  <c r="AL130" i="1"/>
  <c r="AL131" i="1"/>
  <c r="AL132" i="1"/>
  <c r="AL133" i="1"/>
  <c r="K101" i="1"/>
  <c r="K98" i="1"/>
  <c r="AH124" i="1" l="1"/>
  <c r="AB124" i="1"/>
  <c r="K64" i="1"/>
  <c r="W65" i="1"/>
  <c r="Q65" i="1"/>
  <c r="K65" i="1"/>
  <c r="G65" i="1"/>
  <c r="AL65" i="1" s="1"/>
  <c r="W101" i="1"/>
  <c r="Q101" i="1"/>
  <c r="W114" i="1"/>
  <c r="Q114" i="1"/>
  <c r="K114" i="1"/>
  <c r="AL114" i="1" s="1"/>
  <c r="W121" i="1"/>
  <c r="Q121" i="1"/>
  <c r="K121" i="1"/>
  <c r="AL121" i="1" s="1"/>
  <c r="W124" i="1" l="1"/>
  <c r="Q124" i="1"/>
  <c r="K124" i="1"/>
  <c r="G71" i="1" l="1"/>
  <c r="AL71" i="1" s="1"/>
  <c r="G101" i="1"/>
  <c r="AL101" i="1" s="1"/>
  <c r="G124" i="1"/>
  <c r="G94" i="1" l="1"/>
  <c r="Q64" i="1"/>
  <c r="AH64" i="1"/>
  <c r="AB64" i="1"/>
  <c r="W64" i="1"/>
  <c r="G64" i="1"/>
  <c r="AH67" i="1"/>
  <c r="AB67" i="1"/>
  <c r="W67" i="1"/>
  <c r="Q67" i="1"/>
  <c r="K67" i="1"/>
  <c r="G67" i="1"/>
  <c r="Q84" i="1"/>
  <c r="G84" i="1"/>
  <c r="AH70" i="1"/>
  <c r="AB70" i="1"/>
  <c r="W94" i="1"/>
  <c r="Q94" i="1"/>
  <c r="K94" i="1"/>
  <c r="AL94" i="1" l="1"/>
  <c r="AL67" i="1"/>
  <c r="AL64" i="1"/>
  <c r="AB94" i="1"/>
  <c r="K70" i="1"/>
  <c r="K63" i="1" s="1"/>
  <c r="AH94" i="1"/>
  <c r="G70" i="1"/>
  <c r="D63" i="1"/>
  <c r="Q70" i="1"/>
  <c r="Q63" i="1" s="1"/>
  <c r="W70" i="1"/>
  <c r="W63" i="1" s="1"/>
  <c r="D94" i="1"/>
  <c r="K84" i="1"/>
  <c r="AL84" i="1" s="1"/>
  <c r="AB63" i="1"/>
  <c r="AH63" i="1"/>
  <c r="G63" i="1" l="1"/>
  <c r="AL63" i="1" s="1"/>
  <c r="AL70" i="1"/>
  <c r="D124" i="1"/>
  <c r="AL124" i="1" s="1"/>
</calcChain>
</file>

<file path=xl/sharedStrings.xml><?xml version="1.0" encoding="utf-8"?>
<sst xmlns="http://schemas.openxmlformats.org/spreadsheetml/2006/main" count="403" uniqueCount="135">
  <si>
    <t>П А С П О Р Т</t>
  </si>
  <si>
    <t>государственной программы</t>
  </si>
  <si>
    <t>«Развитие автомобильных дорог регионального, межмуниципального и местного значения в Новосибирской области»</t>
  </si>
  <si>
    <t>1. Основные положения</t>
  </si>
  <si>
    <t>Куратор государственной программы</t>
  </si>
  <si>
    <t>Теленчинов Роман Александрович</t>
  </si>
  <si>
    <t>Ответственный исполнитель государственной программы</t>
  </si>
  <si>
    <t>Костылевский Анатолий Викторович</t>
  </si>
  <si>
    <t>Период реализации государственной программы</t>
  </si>
  <si>
    <t>Этап I: 2015 - 2023
Этап II: 2024 - 2030</t>
  </si>
  <si>
    <t>Цели государственной программы</t>
  </si>
  <si>
    <t>Направления (подпрограммы) государственной программы</t>
  </si>
  <si>
    <t>Направление (подпрограмма) 1 "Развитие и модернизация автомобильных дорог общего пользования регионального, межмуниципального и местного значения и искусственных сооружений на них"
Направление (подпрограмма) 2 "Обеспечение сохранности и восстановления автомобильных дорог регионального, межмуниципального и местного значения и искусственных сооружений на них, а также улично-дорожной сети в муниципальных образованиях Новосибирской области"</t>
  </si>
  <si>
    <t>Объемы финансового обеспечения за весь период реализации</t>
  </si>
  <si>
    <t>Связь с национальными целями развития Российской Федерации/ государственной программой Российской Федерации</t>
  </si>
  <si>
    <t>Комфортная и безопасная среда для жизни</t>
  </si>
  <si>
    <t>2. Показатели государственной программы</t>
  </si>
  <si>
    <t>№ п/п</t>
  </si>
  <si>
    <t>Наименование показателя</t>
  </si>
  <si>
    <t>Уровень показателя</t>
  </si>
  <si>
    <t>Признак возрастания/ убывания</t>
  </si>
  <si>
    <t>Единица измерения
(по ОКЕИ)</t>
  </si>
  <si>
    <t>Базовое значение</t>
  </si>
  <si>
    <t>Значение показателя по годам</t>
  </si>
  <si>
    <t>Документ</t>
  </si>
  <si>
    <t>Ответственный за достижение показателя</t>
  </si>
  <si>
    <t>Связь с показателями национальных целей</t>
  </si>
  <si>
    <t>значение</t>
  </si>
  <si>
    <t>год</t>
  </si>
  <si>
    <t>1.</t>
  </si>
  <si>
    <t>Доля дорожной сети городских агломераций, находящаяся в нормативном состоянии</t>
  </si>
  <si>
    <t>ГП</t>
  </si>
  <si>
    <t>Возрастание</t>
  </si>
  <si>
    <t>Процент</t>
  </si>
  <si>
    <t>69</t>
  </si>
  <si>
    <t>85,25</t>
  </si>
  <si>
    <t/>
  </si>
  <si>
    <t>МИНИСТЕРСТВО ТРАНСПОРТА И ДОРОЖНОГО ХОЗЯЙСТВА НОВОСИБИРСКОЙ ОБЛАСТИ</t>
  </si>
  <si>
    <t>Доля автомобильных дорог регионального и межмуниципального значения, соответствующих нормативным требованиям</t>
  </si>
  <si>
    <t>52,92</t>
  </si>
  <si>
    <t>60</t>
  </si>
  <si>
    <t>Цели/показатели государственной программы</t>
  </si>
  <si>
    <t>Плановые значения по месяцам</t>
  </si>
  <si>
    <t>янв.</t>
  </si>
  <si>
    <t>фев.</t>
  </si>
  <si>
    <t>март</t>
  </si>
  <si>
    <t>апр.</t>
  </si>
  <si>
    <t>май</t>
  </si>
  <si>
    <t>июнь</t>
  </si>
  <si>
    <t>июль</t>
  </si>
  <si>
    <t>авг.</t>
  </si>
  <si>
    <t>сен.</t>
  </si>
  <si>
    <t>окт.</t>
  </si>
  <si>
    <t>ноя.</t>
  </si>
  <si>
    <t>1.1.</t>
  </si>
  <si>
    <t>2.</t>
  </si>
  <si>
    <t>-</t>
  </si>
  <si>
    <t>4. Структура государственной программы</t>
  </si>
  <si>
    <t>№
п/п</t>
  </si>
  <si>
    <t>Задачи структурного элемента</t>
  </si>
  <si>
    <t>Краткое описание ожидаемых
эффектов от реализации задачи
структурного элемента</t>
  </si>
  <si>
    <t>Связь
с показателями</t>
  </si>
  <si>
    <t>Направление (подпрограмма) "Развитие и модернизация автомобильных дорог общего пользования регионального, межмуниципального и местного значения и искусственных сооружений на них"</t>
  </si>
  <si>
    <t>1.1</t>
  </si>
  <si>
    <t>Ответственный за реализацию:
МИНИСТЕРСТВО ТРАНСПОРТА И ДОРОЖНОГО ХОЗЯЙСТВА НОВОСИБИРСКОЙ ОБЛАСТИ</t>
  </si>
  <si>
    <t>1.1.1</t>
  </si>
  <si>
    <t>Внедрение интеллектуальной транспортной системы, предусматривающей автоматизацию процессов управления дорожным движением в Новосибирской городской агломерации</t>
  </si>
  <si>
    <t xml:space="preserve">Обеспечено последовательное достижение 1 и 2 уровней зрелости интеллектуальной транспортной системы </t>
  </si>
  <si>
    <t>1.2</t>
  </si>
  <si>
    <t>Ведомственный проект "Строительство, реконструкция и ремонт объектов государственной собственности Новосибирской области, поддержка дорожной деятельности муниципальных образований"
Теленчинов Роман Александрович</t>
  </si>
  <si>
    <t>1.2.1</t>
  </si>
  <si>
    <t>Модернизация дорожной сети автомобильных дорог общего пользования регионального, межмуниципального и местного значения и искусственных сооружений на них</t>
  </si>
  <si>
    <t xml:space="preserve">Обеспечено строительство, реконструкция, приведение в  нормативное состояние автомобильных дорог общего пользования регионального, межмуниципального и местного значения и искусственных сооружений на них </t>
  </si>
  <si>
    <t>Направление (подпрограмма) "Обеспечение сохранности и восстановления автомобильных дорог регионального, межмуниципального и местного значения и искусственных сооружений на них, а также улично-дорожной сети в муниципальных образованиях Новосибирской области"</t>
  </si>
  <si>
    <t>2.1</t>
  </si>
  <si>
    <t>2.1.1</t>
  </si>
  <si>
    <t>Повышено качество дорожной сети, в том числе уличной сети, городских агломераций</t>
  </si>
  <si>
    <t xml:space="preserve">Приведено в нормативное состояние автомобильных дорог регионального, межмуниципального и местного значения и искусственных сооружений на них </t>
  </si>
  <si>
    <t>2.2</t>
  </si>
  <si>
    <t>Комплекс процессных мероприятий "Организация выполнения дорожных работ для поддержания автомобильных дорог в нормативном состоянии"</t>
  </si>
  <si>
    <t>2.2.1</t>
  </si>
  <si>
    <t>Обеспечение своевременного выполнения работ по капитальному ремонту, ремонту, содержанию  автомобильных дорог и искусственных сооружений на них</t>
  </si>
  <si>
    <t>Обеспечено восстановление транспортно-эксплуатационных характеристик автомобильных дорог и искусственных сооружений на них за счет выполнения работ по капитальному ремонту, ремонту, содержанию  автомобильных дорог и искусственных сооружений на них</t>
  </si>
  <si>
    <t>5. Финансовое обеспечение государственной программы</t>
  </si>
  <si>
    <t>Наименование государственной программы, структурного элемента/источник финансового обеспечения</t>
  </si>
  <si>
    <t>Объем финансового обеспечения по годам реализации, тыс. рублей</t>
  </si>
  <si>
    <t>Всего</t>
  </si>
  <si>
    <t>Государственная программа "Развитие автомобильных дорог регионального, межмуниципального и местного значения в Новосибирской области" (всего), в том числе:</t>
  </si>
  <si>
    <t>Бюджет субъекта Российской Федерации (всего), из них:</t>
  </si>
  <si>
    <t>в том числе межбюджетные трансферты из федерального бюджета (справочно)</t>
  </si>
  <si>
    <t>0,00</t>
  </si>
  <si>
    <t>в том числе межбюджетные трансферты из иных бюджетов бюджетной системы Российской Федерации (справочно)</t>
  </si>
  <si>
    <t>межбюджетные трансферты местным бюджетам</t>
  </si>
  <si>
    <t>межбюджетные трансферты бюджету территориального государственного внебюджетного фонда (бюджету территориального фонда обязательного медицинского страхования)</t>
  </si>
  <si>
    <t>Бюджет территориального государственного внебюджетного фонда (бюджет территориального фонда обязательного медицинского страхования)</t>
  </si>
  <si>
    <t>Консолидированные бюджеты муниципальных образований</t>
  </si>
  <si>
    <t>Внебюджетные источники</t>
  </si>
  <si>
    <t>Нераспределенный резерв</t>
  </si>
  <si>
    <t>Объемы налоговых расходов</t>
  </si>
  <si>
    <t>Ведомственный проект "Строительство, реконструкция и ремонт объектов государственной собственности Новосибирской области, поддержка дорожной деятельности муниципальных образований" (всего), в том числе:</t>
  </si>
  <si>
    <t>Комплекс процессных мероприятий "Организация выполнения дорожных работ для поддержания автомобильных дорог в нормативном состоянии" (всего), в том числе:</t>
  </si>
  <si>
    <t xml:space="preserve">Проект </t>
  </si>
  <si>
    <t xml:space="preserve">Срок реализации:
2024 - 2030                                                                                                                                                                                                                </t>
  </si>
  <si>
    <t>Цель 1 "Повышение доли соответствующих нормативным требованиям автомобильных дорог городских агломераций до 85,7025 процента, опорной сети автомобильных дорог - до 87,2432 процента, автомобильных дорог регионального и межмуниципального значения - до 60 процентов к 2030 году"</t>
  </si>
  <si>
    <t>Постановление Правительства РФ "Об утверждении государственной программы Российской Федерации «Развитие транспортной системы»
" ПРАВИТЕЛЬСТВО РОССИЙСКОЙ ФЕДЕРАЦИИ от 20.12.2017 № 1596.
Соглашение "О реализации на территории Новосибирской области регионального проекта
«Региональная и местная дорожная сеть (Новосибирская область)», обеспечивающего
достижение показателей и мероприятий (результатов) федерального проекта, входящего в
состав национального проекта «Инфраструктура для жизни»" МИНИСТЕРСТВО ТРАНСПОРТА И ДОРОЖНОГО ХОЗЯЙСТВА НОВОСИБИРСКОЙ ОБЛАСТИ от 10.12.2024 № 103-2024-И80054-1</t>
  </si>
  <si>
    <t>Цель государственной программы «Повышение доли соответствующих нормативным требованиям автомобильных дорог городских агломераций до 85,7025 процента, опорной сети автомобильных дорог - до 87,2432 процента, автомобильных дорог регионального и межмуниципального значения - до 60 процентов к 2030 году»</t>
  </si>
  <si>
    <t>Доля автомобильных дорог, входящих в опорную сеть, соответствующих нормативным требованиям</t>
  </si>
  <si>
    <t>74,53</t>
  </si>
  <si>
    <t>74,2467</t>
  </si>
  <si>
    <t>79,4677</t>
  </si>
  <si>
    <t>86,7933</t>
  </si>
  <si>
    <t>87,2432</t>
  </si>
  <si>
    <t>Постановление Правительства РФ "Об утверждении государственной программы Российской Федерации «Развитие транспортной системы»" ПРАВИТЕЛЬСТВО РОССИЙСКОЙ ФЕДЕРАЦИИ от 20.12.2017 № 1596.
Соглашение "О реализации на территории Новосибирской области регионального проекта
«Региональная и местная дорожная сеть (Новосибирская область)», обеспечивающего
достижение показателей и мероприятий (результатов) федерального проекта, входящего в
состав национального проекта «Инфраструктура для жизни»" МИНИСТЕРСТВО ТРАНСПОРТА И ДОРОЖНОГО ХОЗЯЙСТВА НОВОСИБИРСКОЙ ОБЛАСТИ от 10.12.2024 № 103-2024-И80054-1</t>
  </si>
  <si>
    <t>3.</t>
  </si>
  <si>
    <t>48</t>
  </si>
  <si>
    <t>50</t>
  </si>
  <si>
    <t>52,1484</t>
  </si>
  <si>
    <t>54,7</t>
  </si>
  <si>
    <t>56,5</t>
  </si>
  <si>
    <t>58,3</t>
  </si>
  <si>
    <t>3. Помесячный план достижения показателей государственной программы в 2026 году</t>
  </si>
  <si>
    <t>На конец 2026 года</t>
  </si>
  <si>
    <t>1.2.</t>
  </si>
  <si>
    <t>1.3.</t>
  </si>
  <si>
    <t>Доля дорожной сети городских агломераций, находящаяся в нормативном состоянии
Доля автомобильных дорог, входящих в опорную сеть, соответствующих нормативным требованиям
Доля автомобильных дорог регионального и межмуниципального значения, соответствующих нормативным требованиям</t>
  </si>
  <si>
    <t>Срок реализации:
2025 - 2030</t>
  </si>
  <si>
    <t>Региональный проект "Общесистемные меры развития дорожного хозяйства (Новосибирская область)"
Теленчинов Роман Александрович</t>
  </si>
  <si>
    <t>Региональный проект "Региональная и местная дорожная сеть (Новосибирская область)"
Теленчинов Роман Александрович</t>
  </si>
  <si>
    <t>Срок реализации:
этап  I: 2018 - 2024, этап II: 2025 - 2030</t>
  </si>
  <si>
    <t>x</t>
  </si>
  <si>
    <t>Региональный проект "Общесистемные меры развития дорожного хозяйства (Новосибирская область)" (всего), в том числе:</t>
  </si>
  <si>
    <t>Региональный проект "Региональная и местная дорожная сеть (Новосибирская область)" (всего), в том числе:</t>
  </si>
  <si>
    <t>175 645 434,0 тыс. рублей</t>
  </si>
  <si>
    <t>И.о. министра транспорта и дорожного хозяйства
Новосибирской области</t>
  </si>
  <si>
    <t>Е.В. Тюрин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</si>
</sst>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indexed="8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2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  <xf numFmtId="164" fontId="0" fillId="0" borderId="0" xfId="0" applyNumberFormat="1"/>
    <xf numFmtId="0" fontId="0" fillId="0" borderId="0" xfId="0" applyBorder="1"/>
    <xf numFmtId="0" fontId="2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7" fillId="2" borderId="0" xfId="0" applyFont="1" applyFill="1"/>
    <xf numFmtId="0" fontId="7" fillId="2" borderId="0" xfId="0" applyFont="1" applyFill="1" applyBorder="1"/>
    <xf numFmtId="0" fontId="5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 vertical="top"/>
    </xf>
    <xf numFmtId="0" fontId="1" fillId="0" borderId="0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/>
    <xf numFmtId="0" fontId="2" fillId="0" borderId="0" xfId="0" applyNumberFormat="1" applyFont="1" applyBorder="1" applyAlignment="1">
      <alignment horizontal="center" vertical="top" wrapText="1"/>
    </xf>
    <xf numFmtId="0" fontId="8" fillId="2" borderId="0" xfId="0" applyNumberFormat="1" applyFont="1" applyFill="1" applyBorder="1" applyAlignment="1"/>
    <xf numFmtId="0" fontId="2" fillId="0" borderId="1" xfId="0" applyNumberFormat="1" applyFont="1" applyBorder="1" applyAlignment="1">
      <alignment horizontal="center" vertical="top" wrapText="1"/>
    </xf>
    <xf numFmtId="0" fontId="9" fillId="2" borderId="1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left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164" fontId="9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4" xfId="0" applyNumberFormat="1" applyFont="1" applyFill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/>
    <xf numFmtId="0" fontId="5" fillId="0" borderId="0" xfId="0" applyNumberFormat="1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AS137"/>
  <sheetViews>
    <sheetView tabSelected="1" zoomScale="75" zoomScaleNormal="75" workbookViewId="0">
      <selection activeCell="B6" sqref="B6:AO6"/>
    </sheetView>
  </sheetViews>
  <sheetFormatPr defaultRowHeight="15" x14ac:dyDescent="0.25"/>
  <cols>
    <col min="1" max="1" width="5.140625" customWidth="1"/>
    <col min="2" max="2" width="7.7109375" customWidth="1"/>
    <col min="3" max="3" width="44.7109375" customWidth="1"/>
    <col min="4" max="4" width="3.7109375" customWidth="1"/>
    <col min="5" max="5" width="15.42578125" customWidth="1"/>
    <col min="6" max="6" width="11" customWidth="1"/>
    <col min="7" max="7" width="4.42578125" style="9" customWidth="1"/>
    <col min="8" max="8" width="6.42578125" style="9" customWidth="1"/>
    <col min="9" max="9" width="9" style="9" customWidth="1"/>
    <col min="10" max="10" width="10.28515625" style="9" customWidth="1"/>
    <col min="11" max="11" width="2.42578125" customWidth="1"/>
    <col min="12" max="12" width="1.85546875" customWidth="1"/>
    <col min="13" max="13" width="10.85546875" customWidth="1"/>
    <col min="14" max="14" width="3.85546875" customWidth="1"/>
    <col min="15" max="15" width="8.85546875" customWidth="1"/>
    <col min="16" max="16" width="2.28515625" customWidth="1"/>
    <col min="17" max="17" width="4" customWidth="1"/>
    <col min="18" max="18" width="6.42578125" customWidth="1"/>
    <col min="19" max="19" width="2.42578125" customWidth="1"/>
    <col min="20" max="20" width="5.42578125" customWidth="1"/>
    <col min="21" max="21" width="4.85546875" customWidth="1"/>
    <col min="22" max="22" width="7" customWidth="1"/>
    <col min="23" max="24" width="2.85546875" customWidth="1"/>
    <col min="25" max="25" width="11.85546875" customWidth="1"/>
    <col min="26" max="26" width="0.85546875" customWidth="1"/>
    <col min="27" max="27" width="11.7109375" customWidth="1"/>
    <col min="28" max="28" width="1" customWidth="1"/>
    <col min="29" max="29" width="1.140625" customWidth="1"/>
    <col min="30" max="30" width="11.5703125" customWidth="1"/>
    <col min="31" max="31" width="1.140625" customWidth="1"/>
    <col min="32" max="32" width="2" customWidth="1"/>
    <col min="33" max="33" width="13.28515625" customWidth="1"/>
    <col min="34" max="34" width="1.42578125" customWidth="1"/>
    <col min="35" max="35" width="18" customWidth="1"/>
    <col min="36" max="36" width="7" customWidth="1"/>
    <col min="37" max="37" width="14" customWidth="1"/>
    <col min="38" max="38" width="0.7109375" customWidth="1"/>
    <col min="39" max="39" width="3.85546875" customWidth="1"/>
    <col min="40" max="40" width="10.85546875" customWidth="1"/>
    <col min="41" max="41" width="14.7109375" customWidth="1"/>
    <col min="43" max="45" width="14.140625" customWidth="1"/>
  </cols>
  <sheetData>
    <row r="2" spans="2:41" ht="26.25" x14ac:dyDescent="0.25">
      <c r="AN2" s="11" t="s">
        <v>101</v>
      </c>
      <c r="AO2" s="11"/>
    </row>
    <row r="4" spans="2:41" ht="15" customHeight="1" x14ac:dyDescent="0.25">
      <c r="B4" s="12" t="s">
        <v>0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</row>
    <row r="5" spans="2:41" ht="15" customHeight="1" x14ac:dyDescent="0.25">
      <c r="B5" s="12" t="s">
        <v>1</v>
      </c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</row>
    <row r="6" spans="2:41" ht="15.75" customHeight="1" x14ac:dyDescent="0.25">
      <c r="B6" s="13" t="s">
        <v>2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</row>
    <row r="7" spans="2:41" ht="15" customHeight="1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</row>
    <row r="8" spans="2:41" ht="15.75" customHeight="1" x14ac:dyDescent="0.25">
      <c r="B8" s="13" t="s">
        <v>3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</row>
    <row r="9" spans="2:41" ht="15" customHeight="1" x14ac:dyDescent="0.2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</row>
    <row r="10" spans="2:41" ht="26.85" customHeight="1" x14ac:dyDescent="0.25">
      <c r="B10" s="14" t="s">
        <v>4</v>
      </c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 t="s">
        <v>5</v>
      </c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</row>
    <row r="11" spans="2:41" ht="26.85" customHeight="1" x14ac:dyDescent="0.25">
      <c r="B11" s="14" t="s">
        <v>6</v>
      </c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 t="s">
        <v>7</v>
      </c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</row>
    <row r="12" spans="2:41" ht="15" customHeight="1" x14ac:dyDescent="0.25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</row>
    <row r="13" spans="2:41" ht="31.5" customHeight="1" x14ac:dyDescent="0.25">
      <c r="B13" s="14" t="s">
        <v>8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 t="s">
        <v>9</v>
      </c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</row>
    <row r="14" spans="2:41" ht="31.5" customHeight="1" x14ac:dyDescent="0.25">
      <c r="B14" s="14" t="s">
        <v>10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 t="s">
        <v>103</v>
      </c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</row>
    <row r="15" spans="2:41" ht="78.75" customHeight="1" x14ac:dyDescent="0.25">
      <c r="B15" s="14" t="s">
        <v>11</v>
      </c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 t="s">
        <v>12</v>
      </c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</row>
    <row r="16" spans="2:41" ht="27.75" customHeight="1" x14ac:dyDescent="0.25">
      <c r="B16" s="14" t="s">
        <v>13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 t="s">
        <v>132</v>
      </c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</row>
    <row r="17" spans="2:41" ht="39.6" customHeight="1" x14ac:dyDescent="0.25">
      <c r="B17" s="14" t="s">
        <v>14</v>
      </c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 t="s">
        <v>15</v>
      </c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</row>
    <row r="18" spans="2:41" ht="15" customHeight="1" x14ac:dyDescent="0.25"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</row>
    <row r="19" spans="2:41" ht="15.75" customHeight="1" x14ac:dyDescent="0.25">
      <c r="B19" s="13" t="s">
        <v>16</v>
      </c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</row>
    <row r="20" spans="2:41" ht="15" customHeight="1" x14ac:dyDescent="0.25">
      <c r="B20" s="3"/>
      <c r="C20" s="17"/>
      <c r="D20" s="17"/>
      <c r="E20" s="3"/>
      <c r="F20" s="17"/>
      <c r="G20" s="17"/>
      <c r="H20" s="18"/>
      <c r="I20" s="18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</row>
    <row r="21" spans="2:41" ht="30.75" customHeight="1" x14ac:dyDescent="0.25">
      <c r="B21" s="19" t="s">
        <v>17</v>
      </c>
      <c r="C21" s="19" t="s">
        <v>18</v>
      </c>
      <c r="D21" s="19"/>
      <c r="E21" s="19" t="s">
        <v>19</v>
      </c>
      <c r="F21" s="19" t="s">
        <v>20</v>
      </c>
      <c r="G21" s="19"/>
      <c r="H21" s="20" t="s">
        <v>21</v>
      </c>
      <c r="I21" s="20"/>
      <c r="J21" s="19" t="s">
        <v>22</v>
      </c>
      <c r="K21" s="19"/>
      <c r="L21" s="19"/>
      <c r="M21" s="19"/>
      <c r="N21" s="19" t="s">
        <v>23</v>
      </c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 t="s">
        <v>24</v>
      </c>
      <c r="AF21" s="19"/>
      <c r="AG21" s="19"/>
      <c r="AH21" s="19"/>
      <c r="AI21" s="19"/>
      <c r="AJ21" s="19" t="s">
        <v>25</v>
      </c>
      <c r="AK21" s="19"/>
      <c r="AL21" s="19"/>
      <c r="AM21" s="19"/>
      <c r="AN21" s="19" t="s">
        <v>26</v>
      </c>
      <c r="AO21" s="19"/>
    </row>
    <row r="22" spans="2:41" ht="32.25" customHeight="1" x14ac:dyDescent="0.25">
      <c r="B22" s="19"/>
      <c r="C22" s="19"/>
      <c r="D22" s="19"/>
      <c r="E22" s="19"/>
      <c r="F22" s="19"/>
      <c r="G22" s="19"/>
      <c r="H22" s="20"/>
      <c r="I22" s="20"/>
      <c r="J22" s="19" t="s">
        <v>27</v>
      </c>
      <c r="K22" s="19"/>
      <c r="L22" s="19" t="s">
        <v>28</v>
      </c>
      <c r="M22" s="19"/>
      <c r="N22" s="19">
        <v>2024</v>
      </c>
      <c r="O22" s="19"/>
      <c r="P22" s="19">
        <v>2025</v>
      </c>
      <c r="Q22" s="19"/>
      <c r="R22" s="19"/>
      <c r="S22" s="19">
        <v>2026</v>
      </c>
      <c r="T22" s="19"/>
      <c r="U22" s="19"/>
      <c r="V22" s="19">
        <v>2027</v>
      </c>
      <c r="W22" s="19"/>
      <c r="X22" s="19"/>
      <c r="Y22" s="19">
        <v>2028</v>
      </c>
      <c r="Z22" s="19"/>
      <c r="AA22" s="19">
        <v>2029</v>
      </c>
      <c r="AB22" s="19"/>
      <c r="AC22" s="19">
        <v>2030</v>
      </c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</row>
    <row r="23" spans="2:41" ht="15.75" customHeight="1" x14ac:dyDescent="0.25">
      <c r="B23" s="4">
        <v>1</v>
      </c>
      <c r="C23" s="19">
        <v>2</v>
      </c>
      <c r="D23" s="19"/>
      <c r="E23" s="4">
        <v>3</v>
      </c>
      <c r="F23" s="19">
        <v>4</v>
      </c>
      <c r="G23" s="19"/>
      <c r="H23" s="20">
        <v>5</v>
      </c>
      <c r="I23" s="20"/>
      <c r="J23" s="19">
        <v>6</v>
      </c>
      <c r="K23" s="19"/>
      <c r="L23" s="19">
        <v>7</v>
      </c>
      <c r="M23" s="19"/>
      <c r="N23" s="19">
        <v>8</v>
      </c>
      <c r="O23" s="19"/>
      <c r="P23" s="19">
        <v>9</v>
      </c>
      <c r="Q23" s="19"/>
      <c r="R23" s="19"/>
      <c r="S23" s="19">
        <v>10</v>
      </c>
      <c r="T23" s="19"/>
      <c r="U23" s="19"/>
      <c r="V23" s="19">
        <v>11</v>
      </c>
      <c r="W23" s="19"/>
      <c r="X23" s="19"/>
      <c r="Y23" s="19">
        <v>12</v>
      </c>
      <c r="Z23" s="19"/>
      <c r="AA23" s="19">
        <v>13</v>
      </c>
      <c r="AB23" s="19"/>
      <c r="AC23" s="19">
        <v>14</v>
      </c>
      <c r="AD23" s="19"/>
      <c r="AE23" s="19">
        <v>15</v>
      </c>
      <c r="AF23" s="19"/>
      <c r="AG23" s="19"/>
      <c r="AH23" s="19"/>
      <c r="AI23" s="19"/>
      <c r="AJ23" s="19">
        <v>16</v>
      </c>
      <c r="AK23" s="19"/>
      <c r="AL23" s="19"/>
      <c r="AM23" s="19"/>
      <c r="AN23" s="19">
        <v>17</v>
      </c>
      <c r="AO23" s="19"/>
    </row>
    <row r="24" spans="2:41" ht="34.5" customHeight="1" x14ac:dyDescent="0.25">
      <c r="B24" s="23" t="s">
        <v>105</v>
      </c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</row>
    <row r="25" spans="2:41" ht="374.25" customHeight="1" x14ac:dyDescent="0.25">
      <c r="B25" s="4" t="s">
        <v>29</v>
      </c>
      <c r="C25" s="14" t="s">
        <v>30</v>
      </c>
      <c r="D25" s="14"/>
      <c r="E25" s="4" t="s">
        <v>31</v>
      </c>
      <c r="F25" s="19" t="s">
        <v>32</v>
      </c>
      <c r="G25" s="19"/>
      <c r="H25" s="20" t="s">
        <v>33</v>
      </c>
      <c r="I25" s="20"/>
      <c r="J25" s="19" t="s">
        <v>34</v>
      </c>
      <c r="K25" s="19"/>
      <c r="L25" s="19">
        <v>2021</v>
      </c>
      <c r="M25" s="19"/>
      <c r="N25" s="19" t="s">
        <v>35</v>
      </c>
      <c r="O25" s="19"/>
      <c r="P25" s="19">
        <v>85.702500000000001</v>
      </c>
      <c r="Q25" s="19"/>
      <c r="R25" s="19"/>
      <c r="S25" s="24">
        <v>85.702500000000001</v>
      </c>
      <c r="T25" s="25"/>
      <c r="U25" s="26"/>
      <c r="V25" s="24">
        <v>85.702500000000001</v>
      </c>
      <c r="W25" s="25"/>
      <c r="X25" s="26"/>
      <c r="Y25" s="24">
        <v>85.702500000000001</v>
      </c>
      <c r="Z25" s="26"/>
      <c r="AA25" s="24">
        <v>85.702500000000001</v>
      </c>
      <c r="AB25" s="26"/>
      <c r="AC25" s="24">
        <v>85.702500000000001</v>
      </c>
      <c r="AD25" s="26"/>
      <c r="AE25" s="14" t="s">
        <v>104</v>
      </c>
      <c r="AF25" s="14"/>
      <c r="AG25" s="14"/>
      <c r="AH25" s="14"/>
      <c r="AI25" s="14"/>
      <c r="AJ25" s="14" t="s">
        <v>37</v>
      </c>
      <c r="AK25" s="14"/>
      <c r="AL25" s="14"/>
      <c r="AM25" s="14"/>
      <c r="AN25" s="14" t="s">
        <v>36</v>
      </c>
      <c r="AO25" s="14"/>
    </row>
    <row r="26" spans="2:41" ht="374.25" customHeight="1" x14ac:dyDescent="0.25">
      <c r="B26" s="8" t="s">
        <v>55</v>
      </c>
      <c r="C26" s="22" t="s">
        <v>106</v>
      </c>
      <c r="D26" s="22"/>
      <c r="E26" s="8" t="s">
        <v>31</v>
      </c>
      <c r="F26" s="21" t="s">
        <v>32</v>
      </c>
      <c r="G26" s="21"/>
      <c r="H26" s="20" t="s">
        <v>33</v>
      </c>
      <c r="I26" s="20"/>
      <c r="J26" s="21" t="s">
        <v>107</v>
      </c>
      <c r="K26" s="21"/>
      <c r="L26" s="21">
        <v>2023</v>
      </c>
      <c r="M26" s="21"/>
      <c r="N26" s="21" t="s">
        <v>56</v>
      </c>
      <c r="O26" s="21"/>
      <c r="P26" s="21" t="s">
        <v>108</v>
      </c>
      <c r="Q26" s="21"/>
      <c r="R26" s="21"/>
      <c r="S26" s="21" t="s">
        <v>109</v>
      </c>
      <c r="T26" s="21"/>
      <c r="U26" s="21"/>
      <c r="V26" s="21" t="s">
        <v>110</v>
      </c>
      <c r="W26" s="21"/>
      <c r="X26" s="21"/>
      <c r="Y26" s="21" t="s">
        <v>110</v>
      </c>
      <c r="Z26" s="21"/>
      <c r="AA26" s="21" t="s">
        <v>110</v>
      </c>
      <c r="AB26" s="21"/>
      <c r="AC26" s="21" t="s">
        <v>111</v>
      </c>
      <c r="AD26" s="21"/>
      <c r="AE26" s="22" t="s">
        <v>112</v>
      </c>
      <c r="AF26" s="22"/>
      <c r="AG26" s="22"/>
      <c r="AH26" s="22"/>
      <c r="AI26" s="22"/>
      <c r="AJ26" s="22" t="s">
        <v>37</v>
      </c>
      <c r="AK26" s="22"/>
      <c r="AL26" s="22"/>
      <c r="AM26" s="22"/>
      <c r="AN26" s="22" t="s">
        <v>36</v>
      </c>
      <c r="AO26" s="22"/>
    </row>
    <row r="27" spans="2:41" ht="379.5" customHeight="1" x14ac:dyDescent="0.25">
      <c r="B27" s="8" t="s">
        <v>113</v>
      </c>
      <c r="C27" s="22" t="s">
        <v>38</v>
      </c>
      <c r="D27" s="22"/>
      <c r="E27" s="8" t="s">
        <v>31</v>
      </c>
      <c r="F27" s="21" t="s">
        <v>32</v>
      </c>
      <c r="G27" s="21"/>
      <c r="H27" s="20" t="s">
        <v>33</v>
      </c>
      <c r="I27" s="20"/>
      <c r="J27" s="21" t="s">
        <v>114</v>
      </c>
      <c r="K27" s="21"/>
      <c r="L27" s="21">
        <v>2023</v>
      </c>
      <c r="M27" s="21"/>
      <c r="N27" s="21" t="s">
        <v>115</v>
      </c>
      <c r="O27" s="21"/>
      <c r="P27" s="21" t="s">
        <v>116</v>
      </c>
      <c r="Q27" s="21"/>
      <c r="R27" s="21"/>
      <c r="S27" s="21" t="s">
        <v>39</v>
      </c>
      <c r="T27" s="21"/>
      <c r="U27" s="21"/>
      <c r="V27" s="21" t="s">
        <v>117</v>
      </c>
      <c r="W27" s="21"/>
      <c r="X27" s="21"/>
      <c r="Y27" s="21" t="s">
        <v>118</v>
      </c>
      <c r="Z27" s="21"/>
      <c r="AA27" s="21" t="s">
        <v>119</v>
      </c>
      <c r="AB27" s="21"/>
      <c r="AC27" s="21" t="s">
        <v>40</v>
      </c>
      <c r="AD27" s="21"/>
      <c r="AE27" s="22" t="s">
        <v>112</v>
      </c>
      <c r="AF27" s="22"/>
      <c r="AG27" s="22"/>
      <c r="AH27" s="22"/>
      <c r="AI27" s="22"/>
      <c r="AJ27" s="22" t="s">
        <v>37</v>
      </c>
      <c r="AK27" s="22"/>
      <c r="AL27" s="22"/>
      <c r="AM27" s="22"/>
      <c r="AN27" s="22" t="s">
        <v>36</v>
      </c>
      <c r="AO27" s="22"/>
    </row>
    <row r="28" spans="2:41" ht="15" customHeight="1" x14ac:dyDescent="0.25">
      <c r="B28" s="3"/>
      <c r="C28" s="17"/>
      <c r="D28" s="17"/>
      <c r="E28" s="3"/>
      <c r="F28" s="17"/>
      <c r="G28" s="17"/>
      <c r="H28" s="18"/>
      <c r="I28" s="18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</row>
    <row r="29" spans="2:41" ht="15.75" customHeight="1" x14ac:dyDescent="0.25">
      <c r="B29" s="13" t="s">
        <v>120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</row>
    <row r="30" spans="2:41" ht="15" customHeight="1" x14ac:dyDescent="0.25">
      <c r="B30" s="3"/>
      <c r="C30" s="17"/>
      <c r="D30" s="17"/>
      <c r="E30" s="17"/>
      <c r="F30" s="17"/>
      <c r="G30" s="17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2"/>
    </row>
    <row r="31" spans="2:41" ht="15.75" customHeight="1" x14ac:dyDescent="0.25">
      <c r="B31" s="19" t="s">
        <v>17</v>
      </c>
      <c r="C31" s="19" t="s">
        <v>41</v>
      </c>
      <c r="D31" s="19"/>
      <c r="E31" s="19" t="s">
        <v>19</v>
      </c>
      <c r="F31" s="19"/>
      <c r="G31" s="19"/>
      <c r="H31" s="19" t="s">
        <v>21</v>
      </c>
      <c r="I31" s="19"/>
      <c r="J31" s="19"/>
      <c r="K31" s="19"/>
      <c r="L31" s="19"/>
      <c r="M31" s="19" t="s">
        <v>42</v>
      </c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 t="s">
        <v>121</v>
      </c>
    </row>
    <row r="32" spans="2:41" ht="24.75" customHeight="1" x14ac:dyDescent="0.25"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 t="s">
        <v>43</v>
      </c>
      <c r="N32" s="19"/>
      <c r="O32" s="19" t="s">
        <v>44</v>
      </c>
      <c r="P32" s="19"/>
      <c r="Q32" s="19"/>
      <c r="R32" s="19" t="s">
        <v>45</v>
      </c>
      <c r="S32" s="19"/>
      <c r="T32" s="19"/>
      <c r="U32" s="19" t="s">
        <v>46</v>
      </c>
      <c r="V32" s="19"/>
      <c r="W32" s="19"/>
      <c r="X32" s="19" t="s">
        <v>47</v>
      </c>
      <c r="Y32" s="19"/>
      <c r="Z32" s="19" t="s">
        <v>48</v>
      </c>
      <c r="AA32" s="19"/>
      <c r="AB32" s="19"/>
      <c r="AC32" s="19"/>
      <c r="AD32" s="19" t="s">
        <v>49</v>
      </c>
      <c r="AE32" s="19"/>
      <c r="AF32" s="19"/>
      <c r="AG32" s="19" t="s">
        <v>50</v>
      </c>
      <c r="AH32" s="19"/>
      <c r="AI32" s="19" t="s">
        <v>51</v>
      </c>
      <c r="AJ32" s="19"/>
      <c r="AK32" s="19" t="s">
        <v>52</v>
      </c>
      <c r="AL32" s="19"/>
      <c r="AM32" s="19" t="s">
        <v>53</v>
      </c>
      <c r="AN32" s="19"/>
      <c r="AO32" s="19"/>
    </row>
    <row r="33" spans="2:41" ht="27" customHeight="1" x14ac:dyDescent="0.25">
      <c r="B33" s="4">
        <v>1</v>
      </c>
      <c r="C33" s="19">
        <v>2</v>
      </c>
      <c r="D33" s="19"/>
      <c r="E33" s="19">
        <v>3</v>
      </c>
      <c r="F33" s="19"/>
      <c r="G33" s="19"/>
      <c r="H33" s="19">
        <v>4</v>
      </c>
      <c r="I33" s="19"/>
      <c r="J33" s="19"/>
      <c r="K33" s="19"/>
      <c r="L33" s="19"/>
      <c r="M33" s="19">
        <v>5</v>
      </c>
      <c r="N33" s="19"/>
      <c r="O33" s="19">
        <v>6</v>
      </c>
      <c r="P33" s="19"/>
      <c r="Q33" s="19"/>
      <c r="R33" s="19">
        <v>7</v>
      </c>
      <c r="S33" s="19"/>
      <c r="T33" s="19"/>
      <c r="U33" s="19">
        <v>8</v>
      </c>
      <c r="V33" s="19"/>
      <c r="W33" s="19"/>
      <c r="X33" s="19">
        <v>9</v>
      </c>
      <c r="Y33" s="19"/>
      <c r="Z33" s="19">
        <v>10</v>
      </c>
      <c r="AA33" s="19"/>
      <c r="AB33" s="19"/>
      <c r="AC33" s="19"/>
      <c r="AD33" s="19">
        <v>11</v>
      </c>
      <c r="AE33" s="19"/>
      <c r="AF33" s="19"/>
      <c r="AG33" s="19">
        <v>12</v>
      </c>
      <c r="AH33" s="19"/>
      <c r="AI33" s="19">
        <v>13</v>
      </c>
      <c r="AJ33" s="19"/>
      <c r="AK33" s="19">
        <v>14</v>
      </c>
      <c r="AL33" s="19"/>
      <c r="AM33" s="19">
        <v>15</v>
      </c>
      <c r="AN33" s="19"/>
      <c r="AO33" s="4">
        <v>16</v>
      </c>
    </row>
    <row r="34" spans="2:41" ht="51.75" customHeight="1" x14ac:dyDescent="0.25">
      <c r="B34" s="4" t="s">
        <v>29</v>
      </c>
      <c r="C34" s="14" t="s">
        <v>105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</row>
    <row r="35" spans="2:41" ht="47.25" customHeight="1" x14ac:dyDescent="0.25">
      <c r="B35" s="4" t="s">
        <v>54</v>
      </c>
      <c r="C35" s="14" t="s">
        <v>30</v>
      </c>
      <c r="D35" s="14"/>
      <c r="E35" s="19" t="s">
        <v>31</v>
      </c>
      <c r="F35" s="19"/>
      <c r="G35" s="19"/>
      <c r="H35" s="19" t="s">
        <v>33</v>
      </c>
      <c r="I35" s="19"/>
      <c r="J35" s="19"/>
      <c r="K35" s="19"/>
      <c r="L35" s="19"/>
      <c r="M35" s="19">
        <v>85.702500000000001</v>
      </c>
      <c r="N35" s="19"/>
      <c r="O35" s="19">
        <v>85.702500000000001</v>
      </c>
      <c r="P35" s="19"/>
      <c r="Q35" s="19"/>
      <c r="R35" s="19">
        <v>85.702500000000001</v>
      </c>
      <c r="S35" s="19"/>
      <c r="T35" s="19"/>
      <c r="U35" s="19">
        <v>85.702500000000001</v>
      </c>
      <c r="V35" s="19"/>
      <c r="W35" s="19"/>
      <c r="X35" s="19">
        <v>85.702500000000001</v>
      </c>
      <c r="Y35" s="19"/>
      <c r="Z35" s="19">
        <v>85.702500000000001</v>
      </c>
      <c r="AA35" s="19"/>
      <c r="AB35" s="19"/>
      <c r="AC35" s="19"/>
      <c r="AD35" s="19">
        <v>85.702500000000001</v>
      </c>
      <c r="AE35" s="19"/>
      <c r="AF35" s="19"/>
      <c r="AG35" s="19">
        <v>85.702500000000001</v>
      </c>
      <c r="AH35" s="19"/>
      <c r="AI35" s="19">
        <v>85.702500000000001</v>
      </c>
      <c r="AJ35" s="19"/>
      <c r="AK35" s="19">
        <v>85.702500000000001</v>
      </c>
      <c r="AL35" s="19"/>
      <c r="AM35" s="19">
        <v>85.702500000000001</v>
      </c>
      <c r="AN35" s="19"/>
      <c r="AO35" s="4">
        <v>85.702500000000001</v>
      </c>
    </row>
    <row r="36" spans="2:41" ht="58.5" customHeight="1" x14ac:dyDescent="0.25">
      <c r="B36" s="7" t="s">
        <v>122</v>
      </c>
      <c r="C36" s="14" t="s">
        <v>106</v>
      </c>
      <c r="D36" s="14"/>
      <c r="E36" s="19" t="s">
        <v>31</v>
      </c>
      <c r="F36" s="19"/>
      <c r="G36" s="19"/>
      <c r="H36" s="19" t="s">
        <v>33</v>
      </c>
      <c r="I36" s="19"/>
      <c r="J36" s="19"/>
      <c r="K36" s="19"/>
      <c r="L36" s="19"/>
      <c r="M36" s="19">
        <v>74.246700000000004</v>
      </c>
      <c r="N36" s="19"/>
      <c r="O36" s="19">
        <v>74.246700000000004</v>
      </c>
      <c r="P36" s="19"/>
      <c r="Q36" s="19"/>
      <c r="R36" s="19">
        <v>74.246700000000004</v>
      </c>
      <c r="S36" s="19"/>
      <c r="T36" s="19"/>
      <c r="U36" s="19">
        <v>74.246700000000004</v>
      </c>
      <c r="V36" s="19"/>
      <c r="W36" s="19"/>
      <c r="X36" s="19">
        <v>74.246700000000004</v>
      </c>
      <c r="Y36" s="19"/>
      <c r="Z36" s="19">
        <v>74.246700000000004</v>
      </c>
      <c r="AA36" s="19"/>
      <c r="AB36" s="19"/>
      <c r="AC36" s="19"/>
      <c r="AD36" s="19">
        <v>74.246700000000004</v>
      </c>
      <c r="AE36" s="19"/>
      <c r="AF36" s="19"/>
      <c r="AG36" s="19">
        <v>74.246700000000004</v>
      </c>
      <c r="AH36" s="19"/>
      <c r="AI36" s="19">
        <v>74.246700000000004</v>
      </c>
      <c r="AJ36" s="19"/>
      <c r="AK36" s="19">
        <v>74.246700000000004</v>
      </c>
      <c r="AL36" s="19"/>
      <c r="AM36" s="19">
        <v>74.246700000000004</v>
      </c>
      <c r="AN36" s="19"/>
      <c r="AO36" s="7">
        <v>79.467699999999994</v>
      </c>
    </row>
    <row r="37" spans="2:41" ht="63" customHeight="1" x14ac:dyDescent="0.25">
      <c r="B37" s="4" t="s">
        <v>123</v>
      </c>
      <c r="C37" s="14" t="s">
        <v>38</v>
      </c>
      <c r="D37" s="14"/>
      <c r="E37" s="19" t="s">
        <v>31</v>
      </c>
      <c r="F37" s="19"/>
      <c r="G37" s="19"/>
      <c r="H37" s="19" t="s">
        <v>33</v>
      </c>
      <c r="I37" s="19"/>
      <c r="J37" s="19"/>
      <c r="K37" s="19"/>
      <c r="L37" s="19"/>
      <c r="M37" s="19">
        <v>52.148400000000002</v>
      </c>
      <c r="N37" s="19"/>
      <c r="O37" s="19">
        <v>52.148400000000002</v>
      </c>
      <c r="P37" s="19"/>
      <c r="Q37" s="19"/>
      <c r="R37" s="19">
        <v>52.148400000000002</v>
      </c>
      <c r="S37" s="19"/>
      <c r="T37" s="19"/>
      <c r="U37" s="19">
        <v>52.148400000000002</v>
      </c>
      <c r="V37" s="19"/>
      <c r="W37" s="19"/>
      <c r="X37" s="19">
        <v>52.148400000000002</v>
      </c>
      <c r="Y37" s="19"/>
      <c r="Z37" s="19">
        <v>52.148400000000002</v>
      </c>
      <c r="AA37" s="19"/>
      <c r="AB37" s="19"/>
      <c r="AC37" s="19"/>
      <c r="AD37" s="19">
        <v>52.148400000000002</v>
      </c>
      <c r="AE37" s="19"/>
      <c r="AF37" s="19"/>
      <c r="AG37" s="19">
        <v>52.148400000000002</v>
      </c>
      <c r="AH37" s="19"/>
      <c r="AI37" s="19">
        <v>52.148400000000002</v>
      </c>
      <c r="AJ37" s="19"/>
      <c r="AK37" s="19">
        <v>52.148400000000002</v>
      </c>
      <c r="AL37" s="19"/>
      <c r="AM37" s="19">
        <v>52.148400000000002</v>
      </c>
      <c r="AN37" s="19"/>
      <c r="AO37" s="7">
        <v>52.92</v>
      </c>
    </row>
    <row r="38" spans="2:41" ht="15" customHeight="1" x14ac:dyDescent="0.25">
      <c r="B38" s="3"/>
      <c r="C38" s="17"/>
      <c r="D38" s="17"/>
      <c r="E38" s="17"/>
      <c r="F38" s="17"/>
      <c r="G38" s="17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2"/>
    </row>
    <row r="39" spans="2:41" ht="15.75" customHeight="1" x14ac:dyDescent="0.25">
      <c r="B39" s="13" t="s">
        <v>57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</row>
    <row r="40" spans="2:41" ht="15" customHeight="1" x14ac:dyDescent="0.25">
      <c r="B40" s="3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</row>
    <row r="41" spans="2:41" ht="47.25" customHeight="1" x14ac:dyDescent="0.25">
      <c r="B41" s="4" t="s">
        <v>58</v>
      </c>
      <c r="C41" s="19" t="s">
        <v>59</v>
      </c>
      <c r="D41" s="19"/>
      <c r="E41" s="19"/>
      <c r="F41" s="19"/>
      <c r="G41" s="19"/>
      <c r="H41" s="19"/>
      <c r="I41" s="19" t="s">
        <v>60</v>
      </c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 t="s">
        <v>61</v>
      </c>
      <c r="AG41" s="19"/>
      <c r="AH41" s="19"/>
      <c r="AI41" s="19"/>
      <c r="AJ41" s="19"/>
      <c r="AK41" s="19"/>
      <c r="AL41" s="19"/>
      <c r="AM41" s="19"/>
      <c r="AN41" s="19"/>
      <c r="AO41" s="19"/>
    </row>
    <row r="42" spans="2:41" ht="22.5" customHeight="1" x14ac:dyDescent="0.25">
      <c r="B42" s="4">
        <v>1</v>
      </c>
      <c r="C42" s="19">
        <v>2</v>
      </c>
      <c r="D42" s="19"/>
      <c r="E42" s="19"/>
      <c r="F42" s="19"/>
      <c r="G42" s="19"/>
      <c r="H42" s="19"/>
      <c r="I42" s="19">
        <v>3</v>
      </c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>
        <v>4</v>
      </c>
      <c r="AG42" s="19"/>
      <c r="AH42" s="19"/>
      <c r="AI42" s="19"/>
      <c r="AJ42" s="19"/>
      <c r="AK42" s="19"/>
      <c r="AL42" s="19"/>
      <c r="AM42" s="19"/>
      <c r="AN42" s="19"/>
      <c r="AO42" s="19"/>
    </row>
    <row r="43" spans="2:41" ht="27" customHeight="1" x14ac:dyDescent="0.25">
      <c r="B43" s="1">
        <v>1</v>
      </c>
      <c r="C43" s="19" t="s">
        <v>62</v>
      </c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</row>
    <row r="44" spans="2:41" ht="31.5" customHeight="1" x14ac:dyDescent="0.25">
      <c r="B44" s="1" t="s">
        <v>63</v>
      </c>
      <c r="C44" s="19" t="s">
        <v>126</v>
      </c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</row>
    <row r="45" spans="2:41" ht="50.25" customHeight="1" x14ac:dyDescent="0.25">
      <c r="B45" s="1"/>
      <c r="C45" s="19" t="s">
        <v>64</v>
      </c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23" t="s">
        <v>128</v>
      </c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</row>
    <row r="46" spans="2:41" ht="47.25" customHeight="1" x14ac:dyDescent="0.25">
      <c r="B46" s="1" t="s">
        <v>65</v>
      </c>
      <c r="C46" s="14" t="s">
        <v>66</v>
      </c>
      <c r="D46" s="14"/>
      <c r="E46" s="14"/>
      <c r="F46" s="14"/>
      <c r="G46" s="14"/>
      <c r="H46" s="14"/>
      <c r="I46" s="14" t="s">
        <v>67</v>
      </c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 t="s">
        <v>30</v>
      </c>
      <c r="AG46" s="14"/>
      <c r="AH46" s="14"/>
      <c r="AI46" s="14"/>
      <c r="AJ46" s="14"/>
      <c r="AK46" s="14"/>
      <c r="AL46" s="14"/>
      <c r="AM46" s="14"/>
      <c r="AN46" s="14"/>
      <c r="AO46" s="14"/>
    </row>
    <row r="47" spans="2:41" ht="31.5" customHeight="1" x14ac:dyDescent="0.25">
      <c r="B47" s="1" t="s">
        <v>68</v>
      </c>
      <c r="C47" s="19" t="s">
        <v>69</v>
      </c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</row>
    <row r="48" spans="2:41" ht="41.25" customHeight="1" x14ac:dyDescent="0.25">
      <c r="B48" s="1"/>
      <c r="C48" s="19" t="s">
        <v>64</v>
      </c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27" t="s">
        <v>102</v>
      </c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</row>
    <row r="49" spans="2:43" ht="94.5" customHeight="1" x14ac:dyDescent="0.25">
      <c r="B49" s="1" t="s">
        <v>70</v>
      </c>
      <c r="C49" s="14" t="s">
        <v>71</v>
      </c>
      <c r="D49" s="14"/>
      <c r="E49" s="14"/>
      <c r="F49" s="14"/>
      <c r="G49" s="14"/>
      <c r="H49" s="14"/>
      <c r="I49" s="14" t="s">
        <v>72</v>
      </c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 t="s">
        <v>124</v>
      </c>
      <c r="AG49" s="14"/>
      <c r="AH49" s="14"/>
      <c r="AI49" s="14"/>
      <c r="AJ49" s="14"/>
      <c r="AK49" s="14"/>
      <c r="AL49" s="14"/>
      <c r="AM49" s="14"/>
      <c r="AN49" s="14"/>
      <c r="AO49" s="14"/>
    </row>
    <row r="50" spans="2:43" ht="31.5" customHeight="1" x14ac:dyDescent="0.25">
      <c r="B50" s="1">
        <v>2</v>
      </c>
      <c r="C50" s="19" t="s">
        <v>73</v>
      </c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</row>
    <row r="51" spans="2:43" ht="31.5" customHeight="1" x14ac:dyDescent="0.25">
      <c r="B51" s="1" t="s">
        <v>74</v>
      </c>
      <c r="C51" s="19" t="s">
        <v>127</v>
      </c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</row>
    <row r="52" spans="2:43" ht="57" customHeight="1" x14ac:dyDescent="0.25">
      <c r="B52" s="1"/>
      <c r="C52" s="19" t="s">
        <v>64</v>
      </c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 t="s">
        <v>125</v>
      </c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</row>
    <row r="53" spans="2:43" ht="90" customHeight="1" x14ac:dyDescent="0.25">
      <c r="B53" s="1" t="s">
        <v>75</v>
      </c>
      <c r="C53" s="14" t="s">
        <v>76</v>
      </c>
      <c r="D53" s="14"/>
      <c r="E53" s="14"/>
      <c r="F53" s="14"/>
      <c r="G53" s="14"/>
      <c r="H53" s="14"/>
      <c r="I53" s="14" t="s">
        <v>77</v>
      </c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 t="s">
        <v>124</v>
      </c>
      <c r="AG53" s="14"/>
      <c r="AH53" s="14"/>
      <c r="AI53" s="14"/>
      <c r="AJ53" s="14"/>
      <c r="AK53" s="14"/>
      <c r="AL53" s="14"/>
      <c r="AM53" s="14"/>
      <c r="AN53" s="14"/>
      <c r="AO53" s="14"/>
    </row>
    <row r="54" spans="2:43" ht="30.75" customHeight="1" x14ac:dyDescent="0.25">
      <c r="B54" s="1" t="s">
        <v>78</v>
      </c>
      <c r="C54" s="19" t="s">
        <v>79</v>
      </c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</row>
    <row r="55" spans="2:43" ht="31.5" customHeight="1" x14ac:dyDescent="0.25">
      <c r="B55" s="1"/>
      <c r="C55" s="19" t="s">
        <v>64</v>
      </c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 t="s">
        <v>56</v>
      </c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</row>
    <row r="56" spans="2:43" ht="92.25" customHeight="1" x14ac:dyDescent="0.25">
      <c r="B56" s="1" t="s">
        <v>80</v>
      </c>
      <c r="C56" s="14" t="s">
        <v>81</v>
      </c>
      <c r="D56" s="14"/>
      <c r="E56" s="14"/>
      <c r="F56" s="14"/>
      <c r="G56" s="14"/>
      <c r="H56" s="14"/>
      <c r="I56" s="14" t="s">
        <v>82</v>
      </c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 t="s">
        <v>124</v>
      </c>
      <c r="AG56" s="14"/>
      <c r="AH56" s="14"/>
      <c r="AI56" s="14"/>
      <c r="AJ56" s="14"/>
      <c r="AK56" s="14"/>
      <c r="AL56" s="14"/>
      <c r="AM56" s="14"/>
      <c r="AN56" s="14"/>
      <c r="AO56" s="14"/>
    </row>
    <row r="57" spans="2:43" ht="15" customHeight="1" x14ac:dyDescent="0.25">
      <c r="B57" s="3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</row>
    <row r="58" spans="2:43" ht="15.75" customHeight="1" x14ac:dyDescent="0.25">
      <c r="B58" s="13" t="s">
        <v>83</v>
      </c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</row>
    <row r="59" spans="2:43" ht="15" customHeight="1" x14ac:dyDescent="0.25">
      <c r="B59" s="17"/>
      <c r="C59" s="17"/>
      <c r="D59" s="16"/>
      <c r="E59" s="16"/>
      <c r="F59" s="16"/>
      <c r="G59" s="18"/>
      <c r="H59" s="18"/>
      <c r="I59" s="18"/>
      <c r="J59" s="18"/>
    </row>
    <row r="60" spans="2:43" ht="41.25" customHeight="1" x14ac:dyDescent="0.25">
      <c r="B60" s="19" t="s">
        <v>84</v>
      </c>
      <c r="C60" s="19"/>
      <c r="D60" s="19" t="s">
        <v>85</v>
      </c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</row>
    <row r="61" spans="2:43" ht="30" customHeight="1" x14ac:dyDescent="0.25">
      <c r="B61" s="19"/>
      <c r="C61" s="19"/>
      <c r="D61" s="19">
        <v>2024</v>
      </c>
      <c r="E61" s="19"/>
      <c r="F61" s="19"/>
      <c r="G61" s="20">
        <v>2025</v>
      </c>
      <c r="H61" s="20"/>
      <c r="I61" s="20"/>
      <c r="J61" s="20"/>
      <c r="K61" s="28">
        <v>2026</v>
      </c>
      <c r="L61" s="28"/>
      <c r="M61" s="28"/>
      <c r="N61" s="28"/>
      <c r="O61" s="28"/>
      <c r="P61" s="28"/>
      <c r="Q61" s="28">
        <v>2027</v>
      </c>
      <c r="R61" s="28"/>
      <c r="S61" s="28"/>
      <c r="T61" s="28"/>
      <c r="U61" s="28"/>
      <c r="V61" s="28"/>
      <c r="W61" s="28">
        <v>2028</v>
      </c>
      <c r="X61" s="28"/>
      <c r="Y61" s="28"/>
      <c r="Z61" s="28"/>
      <c r="AA61" s="28"/>
      <c r="AB61" s="19">
        <v>2029</v>
      </c>
      <c r="AC61" s="19"/>
      <c r="AD61" s="19"/>
      <c r="AE61" s="19"/>
      <c r="AF61" s="19"/>
      <c r="AG61" s="19"/>
      <c r="AH61" s="19">
        <v>2030</v>
      </c>
      <c r="AI61" s="19"/>
      <c r="AJ61" s="19"/>
      <c r="AK61" s="19"/>
      <c r="AL61" s="19" t="s">
        <v>86</v>
      </c>
      <c r="AM61" s="19"/>
      <c r="AN61" s="19"/>
      <c r="AO61" s="19"/>
    </row>
    <row r="62" spans="2:43" ht="30" customHeight="1" x14ac:dyDescent="0.25">
      <c r="B62" s="19">
        <v>1</v>
      </c>
      <c r="C62" s="19"/>
      <c r="D62" s="19">
        <v>2</v>
      </c>
      <c r="E62" s="19"/>
      <c r="F62" s="19"/>
      <c r="G62" s="20">
        <v>3</v>
      </c>
      <c r="H62" s="20"/>
      <c r="I62" s="20"/>
      <c r="J62" s="20"/>
      <c r="K62" s="28">
        <v>4</v>
      </c>
      <c r="L62" s="28"/>
      <c r="M62" s="28"/>
      <c r="N62" s="28"/>
      <c r="O62" s="28"/>
      <c r="P62" s="28"/>
      <c r="Q62" s="28">
        <v>5</v>
      </c>
      <c r="R62" s="28"/>
      <c r="S62" s="28"/>
      <c r="T62" s="28"/>
      <c r="U62" s="28"/>
      <c r="V62" s="28"/>
      <c r="W62" s="28">
        <v>6</v>
      </c>
      <c r="X62" s="28"/>
      <c r="Y62" s="28"/>
      <c r="Z62" s="28"/>
      <c r="AA62" s="28"/>
      <c r="AB62" s="19">
        <v>7</v>
      </c>
      <c r="AC62" s="19"/>
      <c r="AD62" s="19"/>
      <c r="AE62" s="19"/>
      <c r="AF62" s="19"/>
      <c r="AG62" s="19"/>
      <c r="AH62" s="19">
        <v>8</v>
      </c>
      <c r="AI62" s="19"/>
      <c r="AJ62" s="19"/>
      <c r="AK62" s="19"/>
      <c r="AL62" s="19">
        <v>9</v>
      </c>
      <c r="AM62" s="19"/>
      <c r="AN62" s="19"/>
      <c r="AO62" s="19"/>
    </row>
    <row r="63" spans="2:43" ht="78.75" customHeight="1" x14ac:dyDescent="0.25">
      <c r="B63" s="29" t="s">
        <v>87</v>
      </c>
      <c r="C63" s="29"/>
      <c r="D63" s="30">
        <f>D64+D70+D71-D67</f>
        <v>28730464.859999996</v>
      </c>
      <c r="E63" s="30"/>
      <c r="F63" s="30"/>
      <c r="G63" s="31">
        <f>G64+G70+G71-G67</f>
        <v>30867074.099999994</v>
      </c>
      <c r="H63" s="31"/>
      <c r="I63" s="31"/>
      <c r="J63" s="31"/>
      <c r="K63" s="30">
        <f>K64+K70-K67</f>
        <v>23467006.100000005</v>
      </c>
      <c r="L63" s="30"/>
      <c r="M63" s="30"/>
      <c r="N63" s="30"/>
      <c r="O63" s="30"/>
      <c r="P63" s="30"/>
      <c r="Q63" s="30">
        <f>Q64+Q70-Q67</f>
        <v>23349400.900000002</v>
      </c>
      <c r="R63" s="30"/>
      <c r="S63" s="30"/>
      <c r="T63" s="30"/>
      <c r="U63" s="30"/>
      <c r="V63" s="30"/>
      <c r="W63" s="30">
        <f>W64+W70-W67</f>
        <v>24207606.800000001</v>
      </c>
      <c r="X63" s="30"/>
      <c r="Y63" s="30"/>
      <c r="Z63" s="30"/>
      <c r="AA63" s="30"/>
      <c r="AB63" s="30">
        <f>AB64+AB70-AB67</f>
        <v>23311069.700000003</v>
      </c>
      <c r="AC63" s="30"/>
      <c r="AD63" s="30"/>
      <c r="AE63" s="30"/>
      <c r="AF63" s="30"/>
      <c r="AG63" s="30"/>
      <c r="AH63" s="30">
        <f>AH64+AH70-AH67</f>
        <v>23311069.700000003</v>
      </c>
      <c r="AI63" s="30"/>
      <c r="AJ63" s="30"/>
      <c r="AK63" s="30"/>
      <c r="AL63" s="30">
        <f>SUM(D63:AK63)</f>
        <v>177243692.16000003</v>
      </c>
      <c r="AM63" s="30"/>
      <c r="AN63" s="30"/>
      <c r="AO63" s="30"/>
      <c r="AQ63" s="5"/>
    </row>
    <row r="64" spans="2:43" ht="39.75" customHeight="1" x14ac:dyDescent="0.25">
      <c r="B64" s="29" t="s">
        <v>88</v>
      </c>
      <c r="C64" s="29"/>
      <c r="D64" s="30">
        <v>27676318.440000001</v>
      </c>
      <c r="E64" s="30"/>
      <c r="F64" s="30"/>
      <c r="G64" s="31">
        <f>G85+G95+G115+G125</f>
        <v>30497235.799999997</v>
      </c>
      <c r="H64" s="31"/>
      <c r="I64" s="31"/>
      <c r="J64" s="31"/>
      <c r="K64" s="30">
        <f>K85+K95+K115+K125</f>
        <v>23407557.300000004</v>
      </c>
      <c r="L64" s="30"/>
      <c r="M64" s="30"/>
      <c r="N64" s="30"/>
      <c r="O64" s="30"/>
      <c r="P64" s="30"/>
      <c r="Q64" s="30">
        <f>Q85+Q95+Q115+Q125</f>
        <v>23287545.5</v>
      </c>
      <c r="R64" s="30"/>
      <c r="S64" s="30"/>
      <c r="T64" s="30"/>
      <c r="U64" s="30"/>
      <c r="V64" s="30"/>
      <c r="W64" s="30">
        <f>W85+W95+W115+W125</f>
        <v>24169950.800000001</v>
      </c>
      <c r="X64" s="30"/>
      <c r="Y64" s="30"/>
      <c r="Z64" s="30"/>
      <c r="AA64" s="30"/>
      <c r="AB64" s="30">
        <f>AB85+AB95+AB115+AB125</f>
        <v>23303413.100000001</v>
      </c>
      <c r="AC64" s="30"/>
      <c r="AD64" s="30"/>
      <c r="AE64" s="30"/>
      <c r="AF64" s="30"/>
      <c r="AG64" s="30"/>
      <c r="AH64" s="30">
        <f>AH85+AH95+AH115+AH125</f>
        <v>23303413.100000001</v>
      </c>
      <c r="AI64" s="30"/>
      <c r="AJ64" s="30"/>
      <c r="AK64" s="30"/>
      <c r="AL64" s="30">
        <f t="shared" ref="AL64:AL127" si="0">SUM(D64:AK64)</f>
        <v>175645434.03999999</v>
      </c>
      <c r="AM64" s="30"/>
      <c r="AN64" s="30"/>
      <c r="AO64" s="30"/>
    </row>
    <row r="65" spans="2:45" ht="44.25" customHeight="1" x14ac:dyDescent="0.25">
      <c r="B65" s="29" t="s">
        <v>89</v>
      </c>
      <c r="C65" s="29"/>
      <c r="D65" s="30">
        <v>5954588.2000000002</v>
      </c>
      <c r="E65" s="30"/>
      <c r="F65" s="30"/>
      <c r="G65" s="31">
        <f>G86+G96+G116</f>
        <v>8344394.0999999996</v>
      </c>
      <c r="H65" s="31"/>
      <c r="I65" s="31"/>
      <c r="J65" s="31"/>
      <c r="K65" s="30">
        <f>K86+K96+K116</f>
        <v>3770534.9000000004</v>
      </c>
      <c r="L65" s="30"/>
      <c r="M65" s="30"/>
      <c r="N65" s="30"/>
      <c r="O65" s="30"/>
      <c r="P65" s="30"/>
      <c r="Q65" s="30">
        <f>Q86+Q96+Q116</f>
        <v>4418451</v>
      </c>
      <c r="R65" s="30"/>
      <c r="S65" s="30"/>
      <c r="T65" s="30"/>
      <c r="U65" s="30"/>
      <c r="V65" s="30"/>
      <c r="W65" s="30">
        <f>W86+W96+W116</f>
        <v>4834282.7</v>
      </c>
      <c r="X65" s="30"/>
      <c r="Y65" s="30"/>
      <c r="Z65" s="30"/>
      <c r="AA65" s="30"/>
      <c r="AB65" s="30">
        <v>0</v>
      </c>
      <c r="AC65" s="30"/>
      <c r="AD65" s="30"/>
      <c r="AE65" s="30"/>
      <c r="AF65" s="30"/>
      <c r="AG65" s="30"/>
      <c r="AH65" s="30">
        <v>0</v>
      </c>
      <c r="AI65" s="30"/>
      <c r="AJ65" s="30"/>
      <c r="AK65" s="30"/>
      <c r="AL65" s="30">
        <f t="shared" si="0"/>
        <v>27322250.900000002</v>
      </c>
      <c r="AM65" s="30"/>
      <c r="AN65" s="30"/>
      <c r="AO65" s="30"/>
      <c r="AQ65" s="5"/>
      <c r="AR65" s="5"/>
      <c r="AS65" s="5"/>
    </row>
    <row r="66" spans="2:45" ht="47.25" customHeight="1" x14ac:dyDescent="0.25">
      <c r="B66" s="29" t="s">
        <v>91</v>
      </c>
      <c r="C66" s="29"/>
      <c r="D66" s="30">
        <v>0</v>
      </c>
      <c r="E66" s="30"/>
      <c r="F66" s="30"/>
      <c r="G66" s="31">
        <v>0</v>
      </c>
      <c r="H66" s="31"/>
      <c r="I66" s="31"/>
      <c r="J66" s="31"/>
      <c r="K66" s="30">
        <v>0</v>
      </c>
      <c r="L66" s="30"/>
      <c r="M66" s="30"/>
      <c r="N66" s="30"/>
      <c r="O66" s="30"/>
      <c r="P66" s="30"/>
      <c r="Q66" s="30">
        <v>0</v>
      </c>
      <c r="R66" s="30"/>
      <c r="S66" s="30"/>
      <c r="T66" s="30"/>
      <c r="U66" s="30"/>
      <c r="V66" s="30"/>
      <c r="W66" s="30">
        <v>0</v>
      </c>
      <c r="X66" s="30"/>
      <c r="Y66" s="30"/>
      <c r="Z66" s="30"/>
      <c r="AA66" s="30"/>
      <c r="AB66" s="30">
        <v>0</v>
      </c>
      <c r="AC66" s="30"/>
      <c r="AD66" s="30"/>
      <c r="AE66" s="30"/>
      <c r="AF66" s="30"/>
      <c r="AG66" s="30"/>
      <c r="AH66" s="30">
        <v>0</v>
      </c>
      <c r="AI66" s="30"/>
      <c r="AJ66" s="30"/>
      <c r="AK66" s="30"/>
      <c r="AL66" s="30">
        <f t="shared" si="0"/>
        <v>0</v>
      </c>
      <c r="AM66" s="30"/>
      <c r="AN66" s="30"/>
      <c r="AO66" s="30"/>
    </row>
    <row r="67" spans="2:45" ht="35.25" customHeight="1" x14ac:dyDescent="0.25">
      <c r="B67" s="29" t="s">
        <v>92</v>
      </c>
      <c r="C67" s="29"/>
      <c r="D67" s="30">
        <v>8055540.7300000004</v>
      </c>
      <c r="E67" s="30"/>
      <c r="F67" s="30"/>
      <c r="G67" s="31">
        <f>G88+G98+G118+G128</f>
        <v>5630140.4000000004</v>
      </c>
      <c r="H67" s="31"/>
      <c r="I67" s="31"/>
      <c r="J67" s="31"/>
      <c r="K67" s="30">
        <f>K88+K98+K118+K128</f>
        <v>4029731.3</v>
      </c>
      <c r="L67" s="30"/>
      <c r="M67" s="30"/>
      <c r="N67" s="30"/>
      <c r="O67" s="30"/>
      <c r="P67" s="30"/>
      <c r="Q67" s="30">
        <f>Q88+Q98+Q118+Q128</f>
        <v>3281654.1999999997</v>
      </c>
      <c r="R67" s="30"/>
      <c r="S67" s="30"/>
      <c r="T67" s="30"/>
      <c r="U67" s="30"/>
      <c r="V67" s="30"/>
      <c r="W67" s="30">
        <f>W88+W98+W118+W128</f>
        <v>4098657</v>
      </c>
      <c r="X67" s="30"/>
      <c r="Y67" s="30"/>
      <c r="Z67" s="30"/>
      <c r="AA67" s="30"/>
      <c r="AB67" s="30">
        <f>AB88+AB98</f>
        <v>3529145.4</v>
      </c>
      <c r="AC67" s="30"/>
      <c r="AD67" s="30"/>
      <c r="AE67" s="30"/>
      <c r="AF67" s="30"/>
      <c r="AG67" s="30"/>
      <c r="AH67" s="30">
        <f>AH88+AH98</f>
        <v>3529145.4</v>
      </c>
      <c r="AI67" s="30"/>
      <c r="AJ67" s="30"/>
      <c r="AK67" s="30"/>
      <c r="AL67" s="30">
        <f t="shared" si="0"/>
        <v>32154014.429999996</v>
      </c>
      <c r="AM67" s="30"/>
      <c r="AN67" s="30"/>
      <c r="AO67" s="30"/>
    </row>
    <row r="68" spans="2:45" ht="72" customHeight="1" x14ac:dyDescent="0.25">
      <c r="B68" s="29" t="s">
        <v>93</v>
      </c>
      <c r="C68" s="29"/>
      <c r="D68" s="30">
        <v>0</v>
      </c>
      <c r="E68" s="30"/>
      <c r="F68" s="30"/>
      <c r="G68" s="31">
        <v>0</v>
      </c>
      <c r="H68" s="31"/>
      <c r="I68" s="31"/>
      <c r="J68" s="31"/>
      <c r="K68" s="30">
        <v>0</v>
      </c>
      <c r="L68" s="30"/>
      <c r="M68" s="30"/>
      <c r="N68" s="30"/>
      <c r="O68" s="30"/>
      <c r="P68" s="30"/>
      <c r="Q68" s="30">
        <v>0</v>
      </c>
      <c r="R68" s="30"/>
      <c r="S68" s="30"/>
      <c r="T68" s="30"/>
      <c r="U68" s="30"/>
      <c r="V68" s="30"/>
      <c r="W68" s="30">
        <v>0</v>
      </c>
      <c r="X68" s="30"/>
      <c r="Y68" s="30"/>
      <c r="Z68" s="30"/>
      <c r="AA68" s="30"/>
      <c r="AB68" s="30">
        <v>0</v>
      </c>
      <c r="AC68" s="30"/>
      <c r="AD68" s="30"/>
      <c r="AE68" s="30"/>
      <c r="AF68" s="30"/>
      <c r="AG68" s="30"/>
      <c r="AH68" s="30">
        <v>0</v>
      </c>
      <c r="AI68" s="30"/>
      <c r="AJ68" s="30"/>
      <c r="AK68" s="30"/>
      <c r="AL68" s="30">
        <f t="shared" si="0"/>
        <v>0</v>
      </c>
      <c r="AM68" s="30"/>
      <c r="AN68" s="30"/>
      <c r="AO68" s="30"/>
      <c r="AQ68" s="5"/>
      <c r="AR68" s="5"/>
      <c r="AS68" s="5"/>
    </row>
    <row r="69" spans="2:45" ht="55.5" customHeight="1" x14ac:dyDescent="0.25">
      <c r="B69" s="29" t="s">
        <v>94</v>
      </c>
      <c r="C69" s="29"/>
      <c r="D69" s="30">
        <v>0</v>
      </c>
      <c r="E69" s="30"/>
      <c r="F69" s="30"/>
      <c r="G69" s="31">
        <v>0</v>
      </c>
      <c r="H69" s="31"/>
      <c r="I69" s="31"/>
      <c r="J69" s="31"/>
      <c r="K69" s="30">
        <v>0</v>
      </c>
      <c r="L69" s="30"/>
      <c r="M69" s="30"/>
      <c r="N69" s="30"/>
      <c r="O69" s="30"/>
      <c r="P69" s="30"/>
      <c r="Q69" s="30">
        <v>0</v>
      </c>
      <c r="R69" s="30"/>
      <c r="S69" s="30"/>
      <c r="T69" s="30"/>
      <c r="U69" s="30"/>
      <c r="V69" s="30"/>
      <c r="W69" s="30">
        <v>0</v>
      </c>
      <c r="X69" s="30"/>
      <c r="Y69" s="30"/>
      <c r="Z69" s="30"/>
      <c r="AA69" s="30"/>
      <c r="AB69" s="30">
        <v>0</v>
      </c>
      <c r="AC69" s="30"/>
      <c r="AD69" s="30"/>
      <c r="AE69" s="30"/>
      <c r="AF69" s="30"/>
      <c r="AG69" s="30"/>
      <c r="AH69" s="30">
        <v>0</v>
      </c>
      <c r="AI69" s="30"/>
      <c r="AJ69" s="30"/>
      <c r="AK69" s="30"/>
      <c r="AL69" s="30">
        <f t="shared" si="0"/>
        <v>0</v>
      </c>
      <c r="AM69" s="30"/>
      <c r="AN69" s="30"/>
      <c r="AO69" s="30"/>
    </row>
    <row r="70" spans="2:45" ht="31.5" customHeight="1" x14ac:dyDescent="0.25">
      <c r="B70" s="29" t="s">
        <v>95</v>
      </c>
      <c r="C70" s="29"/>
      <c r="D70" s="30">
        <v>8171728.0300000003</v>
      </c>
      <c r="E70" s="30"/>
      <c r="F70" s="30"/>
      <c r="G70" s="31">
        <f>G91+G101+G121+G131</f>
        <v>5998994.4000000004</v>
      </c>
      <c r="H70" s="31"/>
      <c r="I70" s="31"/>
      <c r="J70" s="31"/>
      <c r="K70" s="30">
        <f>K91+K101+K121+K131</f>
        <v>4089180.0999999996</v>
      </c>
      <c r="L70" s="30"/>
      <c r="M70" s="30"/>
      <c r="N70" s="30"/>
      <c r="O70" s="30"/>
      <c r="P70" s="30"/>
      <c r="Q70" s="30">
        <f>Q91+Q101+Q121+Q131</f>
        <v>3343509.6</v>
      </c>
      <c r="R70" s="30"/>
      <c r="S70" s="30"/>
      <c r="T70" s="30"/>
      <c r="U70" s="30"/>
      <c r="V70" s="30"/>
      <c r="W70" s="30">
        <f>W91+W101+W121+W131</f>
        <v>4136313</v>
      </c>
      <c r="X70" s="30"/>
      <c r="Y70" s="30"/>
      <c r="Z70" s="30"/>
      <c r="AA70" s="30"/>
      <c r="AB70" s="30">
        <f>AB91+AB101+AB121+AB131</f>
        <v>3536802</v>
      </c>
      <c r="AC70" s="30"/>
      <c r="AD70" s="30"/>
      <c r="AE70" s="30"/>
      <c r="AF70" s="30"/>
      <c r="AG70" s="30"/>
      <c r="AH70" s="30">
        <f>AH91+AH101+AH121+AH131</f>
        <v>3536802</v>
      </c>
      <c r="AI70" s="30"/>
      <c r="AJ70" s="30"/>
      <c r="AK70" s="30"/>
      <c r="AL70" s="30">
        <f t="shared" si="0"/>
        <v>32813329.130000003</v>
      </c>
      <c r="AM70" s="30"/>
      <c r="AN70" s="30"/>
      <c r="AO70" s="30"/>
      <c r="AQ70" s="5"/>
    </row>
    <row r="71" spans="2:45" ht="27.75" customHeight="1" x14ac:dyDescent="0.25">
      <c r="B71" s="29" t="s">
        <v>96</v>
      </c>
      <c r="C71" s="29"/>
      <c r="D71" s="30">
        <v>937959.12</v>
      </c>
      <c r="E71" s="30"/>
      <c r="F71" s="30"/>
      <c r="G71" s="31">
        <f>G102</f>
        <v>984.3</v>
      </c>
      <c r="H71" s="31"/>
      <c r="I71" s="31"/>
      <c r="J71" s="31"/>
      <c r="K71" s="30" t="s">
        <v>90</v>
      </c>
      <c r="L71" s="30"/>
      <c r="M71" s="30"/>
      <c r="N71" s="30"/>
      <c r="O71" s="30"/>
      <c r="P71" s="30"/>
      <c r="Q71" s="30" t="s">
        <v>90</v>
      </c>
      <c r="R71" s="30"/>
      <c r="S71" s="30"/>
      <c r="T71" s="30"/>
      <c r="U71" s="30"/>
      <c r="V71" s="30"/>
      <c r="W71" s="30" t="s">
        <v>90</v>
      </c>
      <c r="X71" s="30"/>
      <c r="Y71" s="30"/>
      <c r="Z71" s="30"/>
      <c r="AA71" s="30"/>
      <c r="AB71" s="30" t="s">
        <v>90</v>
      </c>
      <c r="AC71" s="30"/>
      <c r="AD71" s="30"/>
      <c r="AE71" s="30"/>
      <c r="AF71" s="30"/>
      <c r="AG71" s="30"/>
      <c r="AH71" s="30" t="s">
        <v>90</v>
      </c>
      <c r="AI71" s="30"/>
      <c r="AJ71" s="30"/>
      <c r="AK71" s="30"/>
      <c r="AL71" s="30">
        <f t="shared" si="0"/>
        <v>938943.42</v>
      </c>
      <c r="AM71" s="30"/>
      <c r="AN71" s="30"/>
      <c r="AO71" s="30"/>
    </row>
    <row r="72" spans="2:45" ht="30" customHeight="1" x14ac:dyDescent="0.25">
      <c r="B72" s="29" t="s">
        <v>97</v>
      </c>
      <c r="C72" s="29"/>
      <c r="D72" s="30">
        <v>0</v>
      </c>
      <c r="E72" s="30"/>
      <c r="F72" s="30"/>
      <c r="G72" s="31">
        <v>0</v>
      </c>
      <c r="H72" s="31"/>
      <c r="I72" s="31"/>
      <c r="J72" s="31"/>
      <c r="K72" s="30">
        <v>0</v>
      </c>
      <c r="L72" s="30"/>
      <c r="M72" s="30"/>
      <c r="N72" s="30"/>
      <c r="O72" s="30"/>
      <c r="P72" s="30"/>
      <c r="Q72" s="30">
        <v>0</v>
      </c>
      <c r="R72" s="30"/>
      <c r="S72" s="30"/>
      <c r="T72" s="30"/>
      <c r="U72" s="30"/>
      <c r="V72" s="30"/>
      <c r="W72" s="30">
        <v>0</v>
      </c>
      <c r="X72" s="30"/>
      <c r="Y72" s="30"/>
      <c r="Z72" s="30"/>
      <c r="AA72" s="30"/>
      <c r="AB72" s="30">
        <v>0</v>
      </c>
      <c r="AC72" s="30"/>
      <c r="AD72" s="30"/>
      <c r="AE72" s="30"/>
      <c r="AF72" s="30"/>
      <c r="AG72" s="30"/>
      <c r="AH72" s="30">
        <v>0</v>
      </c>
      <c r="AI72" s="30"/>
      <c r="AJ72" s="30"/>
      <c r="AK72" s="30"/>
      <c r="AL72" s="30">
        <f t="shared" si="0"/>
        <v>0</v>
      </c>
      <c r="AM72" s="30"/>
      <c r="AN72" s="30"/>
      <c r="AO72" s="30"/>
    </row>
    <row r="73" spans="2:45" ht="30" customHeight="1" x14ac:dyDescent="0.25">
      <c r="B73" s="29" t="s">
        <v>98</v>
      </c>
      <c r="C73" s="29"/>
      <c r="D73" s="30">
        <v>0</v>
      </c>
      <c r="E73" s="30"/>
      <c r="F73" s="30"/>
      <c r="G73" s="31">
        <v>0</v>
      </c>
      <c r="H73" s="31"/>
      <c r="I73" s="31"/>
      <c r="J73" s="31"/>
      <c r="K73" s="30">
        <v>0</v>
      </c>
      <c r="L73" s="30"/>
      <c r="M73" s="30"/>
      <c r="N73" s="30"/>
      <c r="O73" s="30"/>
      <c r="P73" s="30"/>
      <c r="Q73" s="30">
        <v>0</v>
      </c>
      <c r="R73" s="30"/>
      <c r="S73" s="30"/>
      <c r="T73" s="30"/>
      <c r="U73" s="30"/>
      <c r="V73" s="30"/>
      <c r="W73" s="30">
        <v>0</v>
      </c>
      <c r="X73" s="30"/>
      <c r="Y73" s="30"/>
      <c r="Z73" s="30"/>
      <c r="AA73" s="30"/>
      <c r="AB73" s="30">
        <v>0</v>
      </c>
      <c r="AC73" s="30"/>
      <c r="AD73" s="30"/>
      <c r="AE73" s="30"/>
      <c r="AF73" s="30"/>
      <c r="AG73" s="30"/>
      <c r="AH73" s="30">
        <v>0</v>
      </c>
      <c r="AI73" s="30"/>
      <c r="AJ73" s="30"/>
      <c r="AK73" s="30"/>
      <c r="AL73" s="30">
        <f t="shared" si="0"/>
        <v>0</v>
      </c>
      <c r="AM73" s="30"/>
      <c r="AN73" s="30"/>
      <c r="AO73" s="30"/>
    </row>
    <row r="74" spans="2:45" ht="59.25" customHeight="1" x14ac:dyDescent="0.25">
      <c r="B74" s="29" t="s">
        <v>130</v>
      </c>
      <c r="C74" s="29"/>
      <c r="D74" s="30">
        <v>96223.4</v>
      </c>
      <c r="E74" s="30"/>
      <c r="F74" s="30"/>
      <c r="G74" s="31" t="s">
        <v>129</v>
      </c>
      <c r="H74" s="31"/>
      <c r="I74" s="31"/>
      <c r="J74" s="31"/>
      <c r="K74" s="30" t="s">
        <v>129</v>
      </c>
      <c r="L74" s="30"/>
      <c r="M74" s="30"/>
      <c r="N74" s="30"/>
      <c r="O74" s="30"/>
      <c r="P74" s="30"/>
      <c r="Q74" s="30" t="s">
        <v>129</v>
      </c>
      <c r="R74" s="30"/>
      <c r="S74" s="30"/>
      <c r="T74" s="30"/>
      <c r="U74" s="30"/>
      <c r="V74" s="30"/>
      <c r="W74" s="30" t="s">
        <v>129</v>
      </c>
      <c r="X74" s="30"/>
      <c r="Y74" s="30"/>
      <c r="Z74" s="30"/>
      <c r="AA74" s="30"/>
      <c r="AB74" s="30" t="s">
        <v>129</v>
      </c>
      <c r="AC74" s="30"/>
      <c r="AD74" s="30"/>
      <c r="AE74" s="30"/>
      <c r="AF74" s="30"/>
      <c r="AG74" s="30"/>
      <c r="AH74" s="30" t="s">
        <v>129</v>
      </c>
      <c r="AI74" s="30"/>
      <c r="AJ74" s="30"/>
      <c r="AK74" s="30"/>
      <c r="AL74" s="30">
        <f t="shared" si="0"/>
        <v>96223.4</v>
      </c>
      <c r="AM74" s="30"/>
      <c r="AN74" s="30"/>
      <c r="AO74" s="30"/>
    </row>
    <row r="75" spans="2:45" ht="30" customHeight="1" x14ac:dyDescent="0.25">
      <c r="B75" s="29" t="s">
        <v>88</v>
      </c>
      <c r="C75" s="29"/>
      <c r="D75" s="30">
        <v>95261.1</v>
      </c>
      <c r="E75" s="30"/>
      <c r="F75" s="30"/>
      <c r="G75" s="31" t="s">
        <v>129</v>
      </c>
      <c r="H75" s="31"/>
      <c r="I75" s="31"/>
      <c r="J75" s="31"/>
      <c r="K75" s="30" t="s">
        <v>129</v>
      </c>
      <c r="L75" s="30"/>
      <c r="M75" s="30"/>
      <c r="N75" s="30"/>
      <c r="O75" s="30"/>
      <c r="P75" s="30"/>
      <c r="Q75" s="30" t="s">
        <v>129</v>
      </c>
      <c r="R75" s="30"/>
      <c r="S75" s="30"/>
      <c r="T75" s="30"/>
      <c r="U75" s="30"/>
      <c r="V75" s="30"/>
      <c r="W75" s="30" t="s">
        <v>129</v>
      </c>
      <c r="X75" s="30"/>
      <c r="Y75" s="30"/>
      <c r="Z75" s="30"/>
      <c r="AA75" s="30"/>
      <c r="AB75" s="30" t="s">
        <v>129</v>
      </c>
      <c r="AC75" s="30"/>
      <c r="AD75" s="30"/>
      <c r="AE75" s="30"/>
      <c r="AF75" s="30"/>
      <c r="AG75" s="30"/>
      <c r="AH75" s="30" t="s">
        <v>129</v>
      </c>
      <c r="AI75" s="30"/>
      <c r="AJ75" s="30"/>
      <c r="AK75" s="30"/>
      <c r="AL75" s="30">
        <f t="shared" si="0"/>
        <v>95261.1</v>
      </c>
      <c r="AM75" s="30"/>
      <c r="AN75" s="30"/>
      <c r="AO75" s="30"/>
    </row>
    <row r="76" spans="2:45" ht="39.75" customHeight="1" x14ac:dyDescent="0.25">
      <c r="B76" s="29" t="s">
        <v>89</v>
      </c>
      <c r="C76" s="29"/>
      <c r="D76" s="30">
        <v>91450.6</v>
      </c>
      <c r="E76" s="30"/>
      <c r="F76" s="30"/>
      <c r="G76" s="31" t="s">
        <v>129</v>
      </c>
      <c r="H76" s="31"/>
      <c r="I76" s="31"/>
      <c r="J76" s="31"/>
      <c r="K76" s="30" t="s">
        <v>129</v>
      </c>
      <c r="L76" s="30"/>
      <c r="M76" s="30"/>
      <c r="N76" s="30"/>
      <c r="O76" s="30"/>
      <c r="P76" s="30"/>
      <c r="Q76" s="30" t="s">
        <v>129</v>
      </c>
      <c r="R76" s="30"/>
      <c r="S76" s="30"/>
      <c r="T76" s="30"/>
      <c r="U76" s="30"/>
      <c r="V76" s="30"/>
      <c r="W76" s="30" t="s">
        <v>129</v>
      </c>
      <c r="X76" s="30"/>
      <c r="Y76" s="30"/>
      <c r="Z76" s="30"/>
      <c r="AA76" s="30"/>
      <c r="AB76" s="30" t="s">
        <v>129</v>
      </c>
      <c r="AC76" s="30"/>
      <c r="AD76" s="30"/>
      <c r="AE76" s="30"/>
      <c r="AF76" s="30"/>
      <c r="AG76" s="30"/>
      <c r="AH76" s="30" t="s">
        <v>129</v>
      </c>
      <c r="AI76" s="30"/>
      <c r="AJ76" s="30"/>
      <c r="AK76" s="30"/>
      <c r="AL76" s="30">
        <f t="shared" si="0"/>
        <v>91450.6</v>
      </c>
      <c r="AM76" s="30"/>
      <c r="AN76" s="30"/>
      <c r="AO76" s="30"/>
    </row>
    <row r="77" spans="2:45" ht="45.75" customHeight="1" x14ac:dyDescent="0.25">
      <c r="B77" s="29" t="s">
        <v>91</v>
      </c>
      <c r="C77" s="29"/>
      <c r="D77" s="30" t="s">
        <v>90</v>
      </c>
      <c r="E77" s="30"/>
      <c r="F77" s="30"/>
      <c r="G77" s="31" t="s">
        <v>129</v>
      </c>
      <c r="H77" s="31"/>
      <c r="I77" s="31"/>
      <c r="J77" s="31"/>
      <c r="K77" s="30" t="s">
        <v>129</v>
      </c>
      <c r="L77" s="30"/>
      <c r="M77" s="30"/>
      <c r="N77" s="30"/>
      <c r="O77" s="30"/>
      <c r="P77" s="30"/>
      <c r="Q77" s="30" t="s">
        <v>129</v>
      </c>
      <c r="R77" s="30"/>
      <c r="S77" s="30"/>
      <c r="T77" s="30"/>
      <c r="U77" s="30"/>
      <c r="V77" s="30"/>
      <c r="W77" s="30" t="s">
        <v>129</v>
      </c>
      <c r="X77" s="30"/>
      <c r="Y77" s="30"/>
      <c r="Z77" s="30"/>
      <c r="AA77" s="30"/>
      <c r="AB77" s="30" t="s">
        <v>129</v>
      </c>
      <c r="AC77" s="30"/>
      <c r="AD77" s="30"/>
      <c r="AE77" s="30"/>
      <c r="AF77" s="30"/>
      <c r="AG77" s="30"/>
      <c r="AH77" s="30" t="s">
        <v>129</v>
      </c>
      <c r="AI77" s="30"/>
      <c r="AJ77" s="30"/>
      <c r="AK77" s="30"/>
      <c r="AL77" s="30">
        <f t="shared" si="0"/>
        <v>0</v>
      </c>
      <c r="AM77" s="30"/>
      <c r="AN77" s="30"/>
      <c r="AO77" s="30"/>
    </row>
    <row r="78" spans="2:45" ht="33" customHeight="1" x14ac:dyDescent="0.25">
      <c r="B78" s="29" t="s">
        <v>92</v>
      </c>
      <c r="C78" s="29"/>
      <c r="D78" s="30">
        <v>95261.1</v>
      </c>
      <c r="E78" s="30"/>
      <c r="F78" s="30"/>
      <c r="G78" s="31" t="s">
        <v>129</v>
      </c>
      <c r="H78" s="31"/>
      <c r="I78" s="31"/>
      <c r="J78" s="31"/>
      <c r="K78" s="30" t="s">
        <v>129</v>
      </c>
      <c r="L78" s="30"/>
      <c r="M78" s="30"/>
      <c r="N78" s="30"/>
      <c r="O78" s="30"/>
      <c r="P78" s="30"/>
      <c r="Q78" s="30" t="s">
        <v>129</v>
      </c>
      <c r="R78" s="30"/>
      <c r="S78" s="30"/>
      <c r="T78" s="30"/>
      <c r="U78" s="30"/>
      <c r="V78" s="30"/>
      <c r="W78" s="30" t="s">
        <v>129</v>
      </c>
      <c r="X78" s="30"/>
      <c r="Y78" s="30"/>
      <c r="Z78" s="30"/>
      <c r="AA78" s="30"/>
      <c r="AB78" s="30" t="s">
        <v>129</v>
      </c>
      <c r="AC78" s="30"/>
      <c r="AD78" s="30"/>
      <c r="AE78" s="30"/>
      <c r="AF78" s="30"/>
      <c r="AG78" s="30"/>
      <c r="AH78" s="30" t="s">
        <v>129</v>
      </c>
      <c r="AI78" s="30"/>
      <c r="AJ78" s="30"/>
      <c r="AK78" s="30"/>
      <c r="AL78" s="30">
        <f t="shared" si="0"/>
        <v>95261.1</v>
      </c>
      <c r="AM78" s="30"/>
      <c r="AN78" s="30"/>
      <c r="AO78" s="30"/>
    </row>
    <row r="79" spans="2:45" ht="30" customHeight="1" x14ac:dyDescent="0.25">
      <c r="B79" s="29" t="s">
        <v>93</v>
      </c>
      <c r="C79" s="29"/>
      <c r="D79" s="30" t="s">
        <v>90</v>
      </c>
      <c r="E79" s="30"/>
      <c r="F79" s="30"/>
      <c r="G79" s="31" t="s">
        <v>129</v>
      </c>
      <c r="H79" s="31"/>
      <c r="I79" s="31"/>
      <c r="J79" s="31"/>
      <c r="K79" s="30" t="s">
        <v>129</v>
      </c>
      <c r="L79" s="30"/>
      <c r="M79" s="30"/>
      <c r="N79" s="30"/>
      <c r="O79" s="30"/>
      <c r="P79" s="30"/>
      <c r="Q79" s="30" t="s">
        <v>129</v>
      </c>
      <c r="R79" s="30"/>
      <c r="S79" s="30"/>
      <c r="T79" s="30"/>
      <c r="U79" s="30"/>
      <c r="V79" s="30"/>
      <c r="W79" s="30" t="s">
        <v>129</v>
      </c>
      <c r="X79" s="30"/>
      <c r="Y79" s="30"/>
      <c r="Z79" s="30"/>
      <c r="AA79" s="30"/>
      <c r="AB79" s="30" t="s">
        <v>129</v>
      </c>
      <c r="AC79" s="30"/>
      <c r="AD79" s="30"/>
      <c r="AE79" s="30"/>
      <c r="AF79" s="30"/>
      <c r="AG79" s="30"/>
      <c r="AH79" s="30" t="s">
        <v>129</v>
      </c>
      <c r="AI79" s="30"/>
      <c r="AJ79" s="30"/>
      <c r="AK79" s="30"/>
      <c r="AL79" s="30">
        <f t="shared" si="0"/>
        <v>0</v>
      </c>
      <c r="AM79" s="30"/>
      <c r="AN79" s="30"/>
      <c r="AO79" s="30"/>
    </row>
    <row r="80" spans="2:45" ht="36" customHeight="1" x14ac:dyDescent="0.25">
      <c r="B80" s="29" t="s">
        <v>94</v>
      </c>
      <c r="C80" s="29"/>
      <c r="D80" s="30" t="s">
        <v>90</v>
      </c>
      <c r="E80" s="30"/>
      <c r="F80" s="30"/>
      <c r="G80" s="31" t="s">
        <v>129</v>
      </c>
      <c r="H80" s="31"/>
      <c r="I80" s="31"/>
      <c r="J80" s="31"/>
      <c r="K80" s="30" t="s">
        <v>129</v>
      </c>
      <c r="L80" s="30"/>
      <c r="M80" s="30"/>
      <c r="N80" s="30"/>
      <c r="O80" s="30"/>
      <c r="P80" s="30"/>
      <c r="Q80" s="30" t="s">
        <v>129</v>
      </c>
      <c r="R80" s="30"/>
      <c r="S80" s="30"/>
      <c r="T80" s="30"/>
      <c r="U80" s="30"/>
      <c r="V80" s="30"/>
      <c r="W80" s="30" t="s">
        <v>129</v>
      </c>
      <c r="X80" s="30"/>
      <c r="Y80" s="30"/>
      <c r="Z80" s="30"/>
      <c r="AA80" s="30"/>
      <c r="AB80" s="30" t="s">
        <v>129</v>
      </c>
      <c r="AC80" s="30"/>
      <c r="AD80" s="30"/>
      <c r="AE80" s="30"/>
      <c r="AF80" s="30"/>
      <c r="AG80" s="30"/>
      <c r="AH80" s="30" t="s">
        <v>129</v>
      </c>
      <c r="AI80" s="30"/>
      <c r="AJ80" s="30"/>
      <c r="AK80" s="30"/>
      <c r="AL80" s="30">
        <f t="shared" si="0"/>
        <v>0</v>
      </c>
      <c r="AM80" s="30"/>
      <c r="AN80" s="30"/>
      <c r="AO80" s="30"/>
    </row>
    <row r="81" spans="2:41" ht="30" customHeight="1" x14ac:dyDescent="0.25">
      <c r="B81" s="29" t="s">
        <v>95</v>
      </c>
      <c r="C81" s="29"/>
      <c r="D81" s="30">
        <v>96223.4</v>
      </c>
      <c r="E81" s="30"/>
      <c r="F81" s="30"/>
      <c r="G81" s="31" t="s">
        <v>129</v>
      </c>
      <c r="H81" s="31"/>
      <c r="I81" s="31"/>
      <c r="J81" s="31"/>
      <c r="K81" s="30" t="s">
        <v>129</v>
      </c>
      <c r="L81" s="30"/>
      <c r="M81" s="30"/>
      <c r="N81" s="30"/>
      <c r="O81" s="30"/>
      <c r="P81" s="30"/>
      <c r="Q81" s="30" t="s">
        <v>129</v>
      </c>
      <c r="R81" s="30"/>
      <c r="S81" s="30"/>
      <c r="T81" s="30"/>
      <c r="U81" s="30"/>
      <c r="V81" s="30"/>
      <c r="W81" s="30" t="s">
        <v>129</v>
      </c>
      <c r="X81" s="30"/>
      <c r="Y81" s="30"/>
      <c r="Z81" s="30"/>
      <c r="AA81" s="30"/>
      <c r="AB81" s="30" t="s">
        <v>129</v>
      </c>
      <c r="AC81" s="30"/>
      <c r="AD81" s="30"/>
      <c r="AE81" s="30"/>
      <c r="AF81" s="30"/>
      <c r="AG81" s="30"/>
      <c r="AH81" s="30" t="s">
        <v>129</v>
      </c>
      <c r="AI81" s="30"/>
      <c r="AJ81" s="30"/>
      <c r="AK81" s="30"/>
      <c r="AL81" s="30">
        <f t="shared" si="0"/>
        <v>96223.4</v>
      </c>
      <c r="AM81" s="30"/>
      <c r="AN81" s="30"/>
      <c r="AO81" s="30"/>
    </row>
    <row r="82" spans="2:41" ht="30" customHeight="1" x14ac:dyDescent="0.25">
      <c r="B82" s="29" t="s">
        <v>96</v>
      </c>
      <c r="C82" s="29"/>
      <c r="D82" s="30">
        <v>0</v>
      </c>
      <c r="E82" s="30"/>
      <c r="F82" s="30"/>
      <c r="G82" s="31" t="s">
        <v>129</v>
      </c>
      <c r="H82" s="31"/>
      <c r="I82" s="31"/>
      <c r="J82" s="31"/>
      <c r="K82" s="30" t="s">
        <v>129</v>
      </c>
      <c r="L82" s="30"/>
      <c r="M82" s="30"/>
      <c r="N82" s="30"/>
      <c r="O82" s="30"/>
      <c r="P82" s="30"/>
      <c r="Q82" s="30" t="s">
        <v>129</v>
      </c>
      <c r="R82" s="30"/>
      <c r="S82" s="30"/>
      <c r="T82" s="30"/>
      <c r="U82" s="30"/>
      <c r="V82" s="30"/>
      <c r="W82" s="30" t="s">
        <v>129</v>
      </c>
      <c r="X82" s="30"/>
      <c r="Y82" s="30"/>
      <c r="Z82" s="30"/>
      <c r="AA82" s="30"/>
      <c r="AB82" s="30" t="s">
        <v>129</v>
      </c>
      <c r="AC82" s="30"/>
      <c r="AD82" s="30"/>
      <c r="AE82" s="30"/>
      <c r="AF82" s="30"/>
      <c r="AG82" s="30"/>
      <c r="AH82" s="30" t="s">
        <v>129</v>
      </c>
      <c r="AI82" s="30"/>
      <c r="AJ82" s="30"/>
      <c r="AK82" s="30"/>
      <c r="AL82" s="30">
        <f t="shared" si="0"/>
        <v>0</v>
      </c>
      <c r="AM82" s="30"/>
      <c r="AN82" s="30"/>
      <c r="AO82" s="30"/>
    </row>
    <row r="83" spans="2:41" ht="30" customHeight="1" x14ac:dyDescent="0.25">
      <c r="B83" s="29" t="s">
        <v>97</v>
      </c>
      <c r="C83" s="29"/>
      <c r="D83" s="30">
        <v>0</v>
      </c>
      <c r="E83" s="30"/>
      <c r="F83" s="30"/>
      <c r="G83" s="31" t="s">
        <v>129</v>
      </c>
      <c r="H83" s="31"/>
      <c r="I83" s="31"/>
      <c r="J83" s="31"/>
      <c r="K83" s="30" t="s">
        <v>129</v>
      </c>
      <c r="L83" s="30"/>
      <c r="M83" s="30"/>
      <c r="N83" s="30"/>
      <c r="O83" s="30"/>
      <c r="P83" s="30"/>
      <c r="Q83" s="30" t="s">
        <v>129</v>
      </c>
      <c r="R83" s="30"/>
      <c r="S83" s="30"/>
      <c r="T83" s="30"/>
      <c r="U83" s="30"/>
      <c r="V83" s="30"/>
      <c r="W83" s="30" t="s">
        <v>129</v>
      </c>
      <c r="X83" s="30"/>
      <c r="Y83" s="30"/>
      <c r="Z83" s="30"/>
      <c r="AA83" s="30"/>
      <c r="AB83" s="30" t="s">
        <v>129</v>
      </c>
      <c r="AC83" s="30"/>
      <c r="AD83" s="30"/>
      <c r="AE83" s="30"/>
      <c r="AF83" s="30"/>
      <c r="AG83" s="30"/>
      <c r="AH83" s="30" t="s">
        <v>129</v>
      </c>
      <c r="AI83" s="30"/>
      <c r="AJ83" s="30"/>
      <c r="AK83" s="30"/>
      <c r="AL83" s="30">
        <f t="shared" si="0"/>
        <v>0</v>
      </c>
      <c r="AM83" s="30"/>
      <c r="AN83" s="30"/>
      <c r="AO83" s="30"/>
    </row>
    <row r="84" spans="2:41" ht="51" customHeight="1" x14ac:dyDescent="0.25">
      <c r="B84" s="29" t="s">
        <v>130</v>
      </c>
      <c r="C84" s="29"/>
      <c r="D84" s="30" t="s">
        <v>129</v>
      </c>
      <c r="E84" s="30"/>
      <c r="F84" s="30"/>
      <c r="G84" s="31">
        <f>G85+G91-G88</f>
        <v>87067.4</v>
      </c>
      <c r="H84" s="31"/>
      <c r="I84" s="31"/>
      <c r="J84" s="31"/>
      <c r="K84" s="30">
        <f>K85+K91-K88</f>
        <v>105903.4</v>
      </c>
      <c r="L84" s="30"/>
      <c r="M84" s="30"/>
      <c r="N84" s="30"/>
      <c r="O84" s="30"/>
      <c r="P84" s="30"/>
      <c r="Q84" s="30">
        <f>Q85+Q91-Q88</f>
        <v>281018.59999999992</v>
      </c>
      <c r="R84" s="30"/>
      <c r="S84" s="30"/>
      <c r="T84" s="30"/>
      <c r="U84" s="30"/>
      <c r="V84" s="30"/>
      <c r="W84" s="30" t="s">
        <v>90</v>
      </c>
      <c r="X84" s="30"/>
      <c r="Y84" s="30"/>
      <c r="Z84" s="30"/>
      <c r="AA84" s="30"/>
      <c r="AB84" s="30" t="s">
        <v>90</v>
      </c>
      <c r="AC84" s="30"/>
      <c r="AD84" s="30"/>
      <c r="AE84" s="30"/>
      <c r="AF84" s="30"/>
      <c r="AG84" s="30"/>
      <c r="AH84" s="30" t="s">
        <v>90</v>
      </c>
      <c r="AI84" s="30"/>
      <c r="AJ84" s="30"/>
      <c r="AK84" s="30"/>
      <c r="AL84" s="30">
        <f t="shared" si="0"/>
        <v>473989.39999999991</v>
      </c>
      <c r="AM84" s="30"/>
      <c r="AN84" s="30"/>
      <c r="AO84" s="30"/>
    </row>
    <row r="85" spans="2:41" ht="31.5" customHeight="1" x14ac:dyDescent="0.25">
      <c r="B85" s="29" t="s">
        <v>88</v>
      </c>
      <c r="C85" s="29"/>
      <c r="D85" s="30" t="s">
        <v>129</v>
      </c>
      <c r="E85" s="30"/>
      <c r="F85" s="30"/>
      <c r="G85" s="31">
        <v>82714</v>
      </c>
      <c r="H85" s="31"/>
      <c r="I85" s="31"/>
      <c r="J85" s="31"/>
      <c r="K85" s="30">
        <v>91908.4</v>
      </c>
      <c r="L85" s="30"/>
      <c r="M85" s="30"/>
      <c r="N85" s="30"/>
      <c r="O85" s="30"/>
      <c r="P85" s="30"/>
      <c r="Q85" s="30">
        <v>266808.8</v>
      </c>
      <c r="R85" s="30"/>
      <c r="S85" s="30"/>
      <c r="T85" s="30"/>
      <c r="U85" s="30"/>
      <c r="V85" s="30"/>
      <c r="W85" s="32">
        <v>269511.59999999998</v>
      </c>
      <c r="X85" s="30"/>
      <c r="Y85" s="30"/>
      <c r="Z85" s="30"/>
      <c r="AA85" s="30"/>
      <c r="AB85" s="30" t="s">
        <v>90</v>
      </c>
      <c r="AC85" s="30"/>
      <c r="AD85" s="30"/>
      <c r="AE85" s="30"/>
      <c r="AF85" s="30"/>
      <c r="AG85" s="30"/>
      <c r="AH85" s="30" t="s">
        <v>90</v>
      </c>
      <c r="AI85" s="30"/>
      <c r="AJ85" s="30"/>
      <c r="AK85" s="30"/>
      <c r="AL85" s="30">
        <f t="shared" si="0"/>
        <v>710942.79999999993</v>
      </c>
      <c r="AM85" s="30"/>
      <c r="AN85" s="30"/>
      <c r="AO85" s="30"/>
    </row>
    <row r="86" spans="2:41" ht="31.5" customHeight="1" x14ac:dyDescent="0.25">
      <c r="B86" s="29" t="s">
        <v>89</v>
      </c>
      <c r="C86" s="29"/>
      <c r="D86" s="30" t="s">
        <v>129</v>
      </c>
      <c r="E86" s="30"/>
      <c r="F86" s="30"/>
      <c r="G86" s="31">
        <v>79405.399999999994</v>
      </c>
      <c r="H86" s="31"/>
      <c r="I86" s="31"/>
      <c r="J86" s="31"/>
      <c r="K86" s="30">
        <v>81272.2</v>
      </c>
      <c r="L86" s="30"/>
      <c r="M86" s="30"/>
      <c r="N86" s="30"/>
      <c r="O86" s="30"/>
      <c r="P86" s="30"/>
      <c r="Q86" s="30">
        <v>253309.5</v>
      </c>
      <c r="R86" s="30"/>
      <c r="S86" s="30"/>
      <c r="T86" s="30"/>
      <c r="U86" s="30"/>
      <c r="V86" s="30"/>
      <c r="W86" s="30">
        <v>256012.3</v>
      </c>
      <c r="X86" s="30"/>
      <c r="Y86" s="30"/>
      <c r="Z86" s="30"/>
      <c r="AA86" s="30"/>
      <c r="AB86" s="30" t="s">
        <v>90</v>
      </c>
      <c r="AC86" s="30"/>
      <c r="AD86" s="30"/>
      <c r="AE86" s="30"/>
      <c r="AF86" s="30"/>
      <c r="AG86" s="30"/>
      <c r="AH86" s="30" t="s">
        <v>90</v>
      </c>
      <c r="AI86" s="30"/>
      <c r="AJ86" s="30"/>
      <c r="AK86" s="30"/>
      <c r="AL86" s="30">
        <f t="shared" si="0"/>
        <v>669999.39999999991</v>
      </c>
      <c r="AM86" s="30"/>
      <c r="AN86" s="30"/>
      <c r="AO86" s="30"/>
    </row>
    <row r="87" spans="2:41" ht="47.25" customHeight="1" x14ac:dyDescent="0.25">
      <c r="B87" s="29" t="s">
        <v>91</v>
      </c>
      <c r="C87" s="29"/>
      <c r="D87" s="30" t="s">
        <v>129</v>
      </c>
      <c r="E87" s="30"/>
      <c r="F87" s="30"/>
      <c r="G87" s="31" t="s">
        <v>90</v>
      </c>
      <c r="H87" s="31"/>
      <c r="I87" s="31"/>
      <c r="J87" s="31"/>
      <c r="K87" s="30" t="s">
        <v>90</v>
      </c>
      <c r="L87" s="30"/>
      <c r="M87" s="30"/>
      <c r="N87" s="30"/>
      <c r="O87" s="30"/>
      <c r="P87" s="30"/>
      <c r="Q87" s="30" t="s">
        <v>90</v>
      </c>
      <c r="R87" s="30"/>
      <c r="S87" s="30"/>
      <c r="T87" s="30"/>
      <c r="U87" s="30"/>
      <c r="V87" s="30"/>
      <c r="W87" s="30" t="s">
        <v>90</v>
      </c>
      <c r="X87" s="30"/>
      <c r="Y87" s="30"/>
      <c r="Z87" s="30"/>
      <c r="AA87" s="30"/>
      <c r="AB87" s="30" t="s">
        <v>90</v>
      </c>
      <c r="AC87" s="30"/>
      <c r="AD87" s="30"/>
      <c r="AE87" s="30"/>
      <c r="AF87" s="30"/>
      <c r="AG87" s="30"/>
      <c r="AH87" s="30" t="s">
        <v>90</v>
      </c>
      <c r="AI87" s="30"/>
      <c r="AJ87" s="30"/>
      <c r="AK87" s="30"/>
      <c r="AL87" s="30">
        <f t="shared" si="0"/>
        <v>0</v>
      </c>
      <c r="AM87" s="30"/>
      <c r="AN87" s="30"/>
      <c r="AO87" s="30"/>
    </row>
    <row r="88" spans="2:41" ht="31.5" customHeight="1" x14ac:dyDescent="0.25">
      <c r="B88" s="29" t="s">
        <v>92</v>
      </c>
      <c r="C88" s="29"/>
      <c r="D88" s="30" t="s">
        <v>129</v>
      </c>
      <c r="E88" s="30"/>
      <c r="F88" s="30"/>
      <c r="G88" s="31">
        <v>82714</v>
      </c>
      <c r="H88" s="31"/>
      <c r="I88" s="31"/>
      <c r="J88" s="31"/>
      <c r="K88" s="30">
        <v>91908.4</v>
      </c>
      <c r="L88" s="30"/>
      <c r="M88" s="30"/>
      <c r="N88" s="30"/>
      <c r="O88" s="30"/>
      <c r="P88" s="30"/>
      <c r="Q88" s="30">
        <v>266808.8</v>
      </c>
      <c r="R88" s="30"/>
      <c r="S88" s="30"/>
      <c r="T88" s="30"/>
      <c r="U88" s="30"/>
      <c r="V88" s="30"/>
      <c r="W88" s="30">
        <v>269511.59999999998</v>
      </c>
      <c r="X88" s="30"/>
      <c r="Y88" s="30"/>
      <c r="Z88" s="30"/>
      <c r="AA88" s="30"/>
      <c r="AB88" s="30" t="s">
        <v>90</v>
      </c>
      <c r="AC88" s="30"/>
      <c r="AD88" s="30"/>
      <c r="AE88" s="30"/>
      <c r="AF88" s="30"/>
      <c r="AG88" s="30"/>
      <c r="AH88" s="30" t="s">
        <v>90</v>
      </c>
      <c r="AI88" s="30"/>
      <c r="AJ88" s="30"/>
      <c r="AK88" s="30"/>
      <c r="AL88" s="30">
        <f t="shared" si="0"/>
        <v>710942.79999999993</v>
      </c>
      <c r="AM88" s="30"/>
      <c r="AN88" s="30"/>
      <c r="AO88" s="30"/>
    </row>
    <row r="89" spans="2:41" ht="69.75" customHeight="1" x14ac:dyDescent="0.25">
      <c r="B89" s="29" t="s">
        <v>93</v>
      </c>
      <c r="C89" s="29"/>
      <c r="D89" s="30" t="s">
        <v>129</v>
      </c>
      <c r="E89" s="30"/>
      <c r="F89" s="30"/>
      <c r="G89" s="31" t="s">
        <v>90</v>
      </c>
      <c r="H89" s="31"/>
      <c r="I89" s="31"/>
      <c r="J89" s="31"/>
      <c r="K89" s="30" t="s">
        <v>90</v>
      </c>
      <c r="L89" s="30"/>
      <c r="M89" s="30"/>
      <c r="N89" s="30"/>
      <c r="O89" s="30"/>
      <c r="P89" s="30"/>
      <c r="Q89" s="30" t="s">
        <v>90</v>
      </c>
      <c r="R89" s="30"/>
      <c r="S89" s="30"/>
      <c r="T89" s="30"/>
      <c r="U89" s="30"/>
      <c r="V89" s="30"/>
      <c r="W89" s="30" t="s">
        <v>90</v>
      </c>
      <c r="X89" s="30"/>
      <c r="Y89" s="30"/>
      <c r="Z89" s="30"/>
      <c r="AA89" s="30"/>
      <c r="AB89" s="30" t="s">
        <v>90</v>
      </c>
      <c r="AC89" s="30"/>
      <c r="AD89" s="30"/>
      <c r="AE89" s="30"/>
      <c r="AF89" s="30"/>
      <c r="AG89" s="30"/>
      <c r="AH89" s="30" t="s">
        <v>90</v>
      </c>
      <c r="AI89" s="30"/>
      <c r="AJ89" s="30"/>
      <c r="AK89" s="30"/>
      <c r="AL89" s="30">
        <f t="shared" si="0"/>
        <v>0</v>
      </c>
      <c r="AM89" s="30"/>
      <c r="AN89" s="30"/>
      <c r="AO89" s="30"/>
    </row>
    <row r="90" spans="2:41" ht="54.75" customHeight="1" x14ac:dyDescent="0.25">
      <c r="B90" s="29" t="s">
        <v>94</v>
      </c>
      <c r="C90" s="29"/>
      <c r="D90" s="30" t="s">
        <v>129</v>
      </c>
      <c r="E90" s="30"/>
      <c r="F90" s="30"/>
      <c r="G90" s="31" t="s">
        <v>90</v>
      </c>
      <c r="H90" s="31"/>
      <c r="I90" s="31"/>
      <c r="J90" s="31"/>
      <c r="K90" s="30" t="s">
        <v>90</v>
      </c>
      <c r="L90" s="30"/>
      <c r="M90" s="30"/>
      <c r="N90" s="30"/>
      <c r="O90" s="30"/>
      <c r="P90" s="30"/>
      <c r="Q90" s="30" t="s">
        <v>90</v>
      </c>
      <c r="R90" s="30"/>
      <c r="S90" s="30"/>
      <c r="T90" s="30"/>
      <c r="U90" s="30"/>
      <c r="V90" s="30"/>
      <c r="W90" s="30" t="s">
        <v>90</v>
      </c>
      <c r="X90" s="30"/>
      <c r="Y90" s="30"/>
      <c r="Z90" s="30"/>
      <c r="AA90" s="30"/>
      <c r="AB90" s="30" t="s">
        <v>90</v>
      </c>
      <c r="AC90" s="30"/>
      <c r="AD90" s="30"/>
      <c r="AE90" s="30"/>
      <c r="AF90" s="30"/>
      <c r="AG90" s="30"/>
      <c r="AH90" s="30" t="s">
        <v>90</v>
      </c>
      <c r="AI90" s="30"/>
      <c r="AJ90" s="30"/>
      <c r="AK90" s="30"/>
      <c r="AL90" s="30">
        <f t="shared" si="0"/>
        <v>0</v>
      </c>
      <c r="AM90" s="30"/>
      <c r="AN90" s="30"/>
      <c r="AO90" s="30"/>
    </row>
    <row r="91" spans="2:41" ht="31.5" customHeight="1" x14ac:dyDescent="0.25">
      <c r="B91" s="29" t="s">
        <v>95</v>
      </c>
      <c r="C91" s="29"/>
      <c r="D91" s="30" t="s">
        <v>129</v>
      </c>
      <c r="E91" s="30"/>
      <c r="F91" s="30"/>
      <c r="G91" s="31">
        <v>87067.4</v>
      </c>
      <c r="H91" s="31"/>
      <c r="I91" s="31"/>
      <c r="J91" s="31"/>
      <c r="K91" s="30">
        <v>105903.4</v>
      </c>
      <c r="L91" s="30"/>
      <c r="M91" s="30"/>
      <c r="N91" s="30"/>
      <c r="O91" s="30"/>
      <c r="P91" s="30"/>
      <c r="Q91" s="30">
        <v>281018.59999999998</v>
      </c>
      <c r="R91" s="30"/>
      <c r="S91" s="30"/>
      <c r="T91" s="30"/>
      <c r="U91" s="30"/>
      <c r="V91" s="30"/>
      <c r="W91" s="30">
        <v>283721.40000000002</v>
      </c>
      <c r="X91" s="30"/>
      <c r="Y91" s="30"/>
      <c r="Z91" s="30"/>
      <c r="AA91" s="30"/>
      <c r="AB91" s="30" t="s">
        <v>90</v>
      </c>
      <c r="AC91" s="30"/>
      <c r="AD91" s="30"/>
      <c r="AE91" s="30"/>
      <c r="AF91" s="30"/>
      <c r="AG91" s="30"/>
      <c r="AH91" s="30" t="s">
        <v>90</v>
      </c>
      <c r="AI91" s="30"/>
      <c r="AJ91" s="30"/>
      <c r="AK91" s="30"/>
      <c r="AL91" s="30">
        <f t="shared" si="0"/>
        <v>757710.8</v>
      </c>
      <c r="AM91" s="30"/>
      <c r="AN91" s="30"/>
      <c r="AO91" s="30"/>
    </row>
    <row r="92" spans="2:41" ht="36.75" customHeight="1" x14ac:dyDescent="0.25">
      <c r="B92" s="29" t="s">
        <v>96</v>
      </c>
      <c r="C92" s="29"/>
      <c r="D92" s="30" t="s">
        <v>129</v>
      </c>
      <c r="E92" s="30"/>
      <c r="F92" s="30"/>
      <c r="G92" s="31">
        <v>0</v>
      </c>
      <c r="H92" s="31"/>
      <c r="I92" s="31"/>
      <c r="J92" s="31"/>
      <c r="K92" s="30">
        <v>0</v>
      </c>
      <c r="L92" s="30"/>
      <c r="M92" s="30"/>
      <c r="N92" s="30"/>
      <c r="O92" s="30"/>
      <c r="P92" s="30"/>
      <c r="Q92" s="30">
        <v>0</v>
      </c>
      <c r="R92" s="30"/>
      <c r="S92" s="30"/>
      <c r="T92" s="30"/>
      <c r="U92" s="30"/>
      <c r="V92" s="30"/>
      <c r="W92" s="30">
        <v>0</v>
      </c>
      <c r="X92" s="30"/>
      <c r="Y92" s="30"/>
      <c r="Z92" s="30"/>
      <c r="AA92" s="30"/>
      <c r="AB92" s="30">
        <v>0</v>
      </c>
      <c r="AC92" s="30"/>
      <c r="AD92" s="30"/>
      <c r="AE92" s="30"/>
      <c r="AF92" s="30"/>
      <c r="AG92" s="30"/>
      <c r="AH92" s="30">
        <v>0</v>
      </c>
      <c r="AI92" s="30"/>
      <c r="AJ92" s="30"/>
      <c r="AK92" s="30"/>
      <c r="AL92" s="30">
        <f t="shared" si="0"/>
        <v>0</v>
      </c>
      <c r="AM92" s="30"/>
      <c r="AN92" s="30"/>
      <c r="AO92" s="30"/>
    </row>
    <row r="93" spans="2:41" ht="28.5" customHeight="1" x14ac:dyDescent="0.25">
      <c r="B93" s="29" t="s">
        <v>97</v>
      </c>
      <c r="C93" s="29"/>
      <c r="D93" s="30" t="s">
        <v>129</v>
      </c>
      <c r="E93" s="30"/>
      <c r="F93" s="30"/>
      <c r="G93" s="31">
        <v>0</v>
      </c>
      <c r="H93" s="31"/>
      <c r="I93" s="31"/>
      <c r="J93" s="31"/>
      <c r="K93" s="30">
        <v>0</v>
      </c>
      <c r="L93" s="30"/>
      <c r="M93" s="30"/>
      <c r="N93" s="30"/>
      <c r="O93" s="30"/>
      <c r="P93" s="30"/>
      <c r="Q93" s="30">
        <v>0</v>
      </c>
      <c r="R93" s="30"/>
      <c r="S93" s="30"/>
      <c r="T93" s="30"/>
      <c r="U93" s="30"/>
      <c r="V93" s="30"/>
      <c r="W93" s="30">
        <v>0</v>
      </c>
      <c r="X93" s="30"/>
      <c r="Y93" s="30"/>
      <c r="Z93" s="30"/>
      <c r="AA93" s="30"/>
      <c r="AB93" s="30">
        <v>0</v>
      </c>
      <c r="AC93" s="30"/>
      <c r="AD93" s="30"/>
      <c r="AE93" s="30"/>
      <c r="AF93" s="30"/>
      <c r="AG93" s="30"/>
      <c r="AH93" s="30">
        <v>0</v>
      </c>
      <c r="AI93" s="30"/>
      <c r="AJ93" s="30"/>
      <c r="AK93" s="30"/>
      <c r="AL93" s="30">
        <f t="shared" si="0"/>
        <v>0</v>
      </c>
      <c r="AM93" s="30"/>
      <c r="AN93" s="30"/>
      <c r="AO93" s="30"/>
    </row>
    <row r="94" spans="2:41" ht="94.5" customHeight="1" x14ac:dyDescent="0.25">
      <c r="B94" s="29" t="s">
        <v>99</v>
      </c>
      <c r="C94" s="29"/>
      <c r="D94" s="30">
        <f>D95+D101+D102-D98</f>
        <v>6783463.9500000002</v>
      </c>
      <c r="E94" s="30"/>
      <c r="F94" s="30"/>
      <c r="G94" s="31">
        <f>G95+G101-G98+G102</f>
        <v>5904143.4999999991</v>
      </c>
      <c r="H94" s="31"/>
      <c r="I94" s="31"/>
      <c r="J94" s="31"/>
      <c r="K94" s="30">
        <f>K95+K101-K98</f>
        <v>4611842.5999999996</v>
      </c>
      <c r="L94" s="30"/>
      <c r="M94" s="30"/>
      <c r="N94" s="30"/>
      <c r="O94" s="30"/>
      <c r="P94" s="30"/>
      <c r="Q94" s="30">
        <f>Q95+Q101-Q98</f>
        <v>2911937.9</v>
      </c>
      <c r="R94" s="30"/>
      <c r="S94" s="30"/>
      <c r="T94" s="30"/>
      <c r="U94" s="30"/>
      <c r="V94" s="30"/>
      <c r="W94" s="30">
        <f>W95+W101-W98</f>
        <v>3706269.0000000005</v>
      </c>
      <c r="X94" s="30"/>
      <c r="Y94" s="30"/>
      <c r="Z94" s="30"/>
      <c r="AA94" s="30"/>
      <c r="AB94" s="30">
        <f>AB95+AB101-AB98</f>
        <v>3706269.0000000005</v>
      </c>
      <c r="AC94" s="30"/>
      <c r="AD94" s="30"/>
      <c r="AE94" s="30"/>
      <c r="AF94" s="30"/>
      <c r="AG94" s="30"/>
      <c r="AH94" s="30">
        <f>AH95+AH101-AH98</f>
        <v>3706269.0000000005</v>
      </c>
      <c r="AI94" s="30"/>
      <c r="AJ94" s="30"/>
      <c r="AK94" s="30"/>
      <c r="AL94" s="30">
        <f t="shared" si="0"/>
        <v>31330194.949999996</v>
      </c>
      <c r="AM94" s="30"/>
      <c r="AN94" s="30"/>
      <c r="AO94" s="30"/>
    </row>
    <row r="95" spans="2:41" ht="31.5" customHeight="1" x14ac:dyDescent="0.25">
      <c r="B95" s="29" t="s">
        <v>88</v>
      </c>
      <c r="C95" s="29"/>
      <c r="D95" s="30">
        <v>6725394.1799999997</v>
      </c>
      <c r="E95" s="30"/>
      <c r="F95" s="30"/>
      <c r="G95" s="31">
        <v>5568823.7000000002</v>
      </c>
      <c r="H95" s="31"/>
      <c r="I95" s="31"/>
      <c r="J95" s="31"/>
      <c r="K95" s="30">
        <f>4235772.4+283200+59916.4</f>
        <v>4578888.8000000007</v>
      </c>
      <c r="L95" s="30"/>
      <c r="M95" s="30"/>
      <c r="N95" s="30"/>
      <c r="O95" s="30"/>
      <c r="P95" s="30"/>
      <c r="Q95" s="30">
        <v>2880081.9</v>
      </c>
      <c r="R95" s="30"/>
      <c r="S95" s="30"/>
      <c r="T95" s="30"/>
      <c r="U95" s="30"/>
      <c r="V95" s="30"/>
      <c r="W95" s="32">
        <v>3698612.4</v>
      </c>
      <c r="X95" s="30"/>
      <c r="Y95" s="30"/>
      <c r="Z95" s="30"/>
      <c r="AA95" s="30"/>
      <c r="AB95" s="30">
        <v>3698612.4</v>
      </c>
      <c r="AC95" s="30"/>
      <c r="AD95" s="30"/>
      <c r="AE95" s="30"/>
      <c r="AF95" s="30"/>
      <c r="AG95" s="30"/>
      <c r="AH95" s="30">
        <v>3698612.4</v>
      </c>
      <c r="AI95" s="30"/>
      <c r="AJ95" s="30"/>
      <c r="AK95" s="30"/>
      <c r="AL95" s="30">
        <f t="shared" si="0"/>
        <v>30849025.779999994</v>
      </c>
      <c r="AM95" s="30"/>
      <c r="AN95" s="30"/>
      <c r="AO95" s="30"/>
    </row>
    <row r="96" spans="2:41" ht="49.5" customHeight="1" x14ac:dyDescent="0.25">
      <c r="B96" s="29" t="s">
        <v>89</v>
      </c>
      <c r="C96" s="29"/>
      <c r="D96" s="30">
        <v>0</v>
      </c>
      <c r="E96" s="30"/>
      <c r="F96" s="30"/>
      <c r="G96" s="31">
        <v>8350.9</v>
      </c>
      <c r="H96" s="31"/>
      <c r="I96" s="31"/>
      <c r="J96" s="31"/>
      <c r="K96" s="30">
        <v>0</v>
      </c>
      <c r="L96" s="30"/>
      <c r="M96" s="30"/>
      <c r="N96" s="30"/>
      <c r="O96" s="30"/>
      <c r="P96" s="30"/>
      <c r="Q96" s="30">
        <v>0</v>
      </c>
      <c r="R96" s="30"/>
      <c r="S96" s="30"/>
      <c r="T96" s="30"/>
      <c r="U96" s="30"/>
      <c r="V96" s="30"/>
      <c r="W96" s="30">
        <v>0</v>
      </c>
      <c r="X96" s="30"/>
      <c r="Y96" s="30"/>
      <c r="Z96" s="30"/>
      <c r="AA96" s="30"/>
      <c r="AB96" s="30">
        <v>0</v>
      </c>
      <c r="AC96" s="30"/>
      <c r="AD96" s="30"/>
      <c r="AE96" s="30"/>
      <c r="AF96" s="30"/>
      <c r="AG96" s="30"/>
      <c r="AH96" s="30">
        <v>0</v>
      </c>
      <c r="AI96" s="30"/>
      <c r="AJ96" s="30"/>
      <c r="AK96" s="30"/>
      <c r="AL96" s="30">
        <f t="shared" si="0"/>
        <v>8350.9</v>
      </c>
      <c r="AM96" s="30"/>
      <c r="AN96" s="30"/>
      <c r="AO96" s="30"/>
    </row>
    <row r="97" spans="2:43" ht="68.25" customHeight="1" x14ac:dyDescent="0.25">
      <c r="B97" s="29" t="s">
        <v>91</v>
      </c>
      <c r="C97" s="29"/>
      <c r="D97" s="30" t="s">
        <v>90</v>
      </c>
      <c r="E97" s="30"/>
      <c r="F97" s="30"/>
      <c r="G97" s="31">
        <v>0</v>
      </c>
      <c r="H97" s="31"/>
      <c r="I97" s="31"/>
      <c r="J97" s="31"/>
      <c r="K97" s="30">
        <v>0</v>
      </c>
      <c r="L97" s="30"/>
      <c r="M97" s="30"/>
      <c r="N97" s="30"/>
      <c r="O97" s="30"/>
      <c r="P97" s="30"/>
      <c r="Q97" s="30">
        <v>0</v>
      </c>
      <c r="R97" s="30"/>
      <c r="S97" s="30"/>
      <c r="T97" s="30"/>
      <c r="U97" s="30"/>
      <c r="V97" s="30"/>
      <c r="W97" s="30">
        <v>0</v>
      </c>
      <c r="X97" s="30"/>
      <c r="Y97" s="30"/>
      <c r="Z97" s="30"/>
      <c r="AA97" s="30"/>
      <c r="AB97" s="30">
        <v>0</v>
      </c>
      <c r="AC97" s="30"/>
      <c r="AD97" s="30"/>
      <c r="AE97" s="30"/>
      <c r="AF97" s="30"/>
      <c r="AG97" s="30"/>
      <c r="AH97" s="30">
        <v>0</v>
      </c>
      <c r="AI97" s="30"/>
      <c r="AJ97" s="30"/>
      <c r="AK97" s="30"/>
      <c r="AL97" s="30">
        <f t="shared" si="0"/>
        <v>0</v>
      </c>
      <c r="AM97" s="30"/>
      <c r="AN97" s="30"/>
      <c r="AO97" s="30"/>
    </row>
    <row r="98" spans="2:43" ht="38.25" customHeight="1" x14ac:dyDescent="0.25">
      <c r="B98" s="29" t="s">
        <v>92</v>
      </c>
      <c r="C98" s="29"/>
      <c r="D98" s="30">
        <v>5748912.0300000003</v>
      </c>
      <c r="E98" s="30"/>
      <c r="F98" s="30"/>
      <c r="G98" s="31">
        <v>4823465.5</v>
      </c>
      <c r="H98" s="31"/>
      <c r="I98" s="31"/>
      <c r="J98" s="31"/>
      <c r="K98" s="30">
        <f>3354622.9+283200</f>
        <v>3637822.9</v>
      </c>
      <c r="L98" s="30"/>
      <c r="M98" s="30"/>
      <c r="N98" s="30"/>
      <c r="O98" s="30"/>
      <c r="P98" s="30"/>
      <c r="Q98" s="30">
        <v>2714845.4</v>
      </c>
      <c r="R98" s="30"/>
      <c r="S98" s="30"/>
      <c r="T98" s="30"/>
      <c r="U98" s="30"/>
      <c r="V98" s="30"/>
      <c r="W98" s="30">
        <v>3529145.4</v>
      </c>
      <c r="X98" s="30"/>
      <c r="Y98" s="30"/>
      <c r="Z98" s="30"/>
      <c r="AA98" s="30"/>
      <c r="AB98" s="30">
        <v>3529145.4</v>
      </c>
      <c r="AC98" s="30"/>
      <c r="AD98" s="30"/>
      <c r="AE98" s="30"/>
      <c r="AF98" s="30"/>
      <c r="AG98" s="30"/>
      <c r="AH98" s="30">
        <v>3529145.4</v>
      </c>
      <c r="AI98" s="30"/>
      <c r="AJ98" s="30"/>
      <c r="AK98" s="30"/>
      <c r="AL98" s="30">
        <f t="shared" si="0"/>
        <v>27512482.029999997</v>
      </c>
      <c r="AM98" s="30"/>
      <c r="AN98" s="30"/>
      <c r="AO98" s="30"/>
    </row>
    <row r="99" spans="2:43" ht="70.5" customHeight="1" x14ac:dyDescent="0.25">
      <c r="B99" s="29" t="s">
        <v>93</v>
      </c>
      <c r="C99" s="29"/>
      <c r="D99" s="30" t="s">
        <v>90</v>
      </c>
      <c r="E99" s="30"/>
      <c r="F99" s="30"/>
      <c r="G99" s="31">
        <v>0</v>
      </c>
      <c r="H99" s="31"/>
      <c r="I99" s="31"/>
      <c r="J99" s="31"/>
      <c r="K99" s="30">
        <v>0</v>
      </c>
      <c r="L99" s="30"/>
      <c r="M99" s="30"/>
      <c r="N99" s="30"/>
      <c r="O99" s="30"/>
      <c r="P99" s="30"/>
      <c r="Q99" s="30">
        <v>0</v>
      </c>
      <c r="R99" s="30"/>
      <c r="S99" s="30"/>
      <c r="T99" s="30"/>
      <c r="U99" s="30"/>
      <c r="V99" s="30"/>
      <c r="W99" s="30">
        <v>0</v>
      </c>
      <c r="X99" s="30"/>
      <c r="Y99" s="30"/>
      <c r="Z99" s="30"/>
      <c r="AA99" s="30"/>
      <c r="AB99" s="30">
        <v>0</v>
      </c>
      <c r="AC99" s="30"/>
      <c r="AD99" s="30"/>
      <c r="AE99" s="30"/>
      <c r="AF99" s="30"/>
      <c r="AG99" s="30"/>
      <c r="AH99" s="30">
        <v>0</v>
      </c>
      <c r="AI99" s="30"/>
      <c r="AJ99" s="30"/>
      <c r="AK99" s="30"/>
      <c r="AL99" s="30">
        <f t="shared" si="0"/>
        <v>0</v>
      </c>
      <c r="AM99" s="30"/>
      <c r="AN99" s="30"/>
      <c r="AO99" s="30"/>
      <c r="AQ99" s="5"/>
    </row>
    <row r="100" spans="2:43" ht="57.75" customHeight="1" x14ac:dyDescent="0.25">
      <c r="B100" s="29" t="s">
        <v>94</v>
      </c>
      <c r="C100" s="29"/>
      <c r="D100" s="30" t="s">
        <v>90</v>
      </c>
      <c r="E100" s="30"/>
      <c r="F100" s="30"/>
      <c r="G100" s="31">
        <v>0</v>
      </c>
      <c r="H100" s="31"/>
      <c r="I100" s="31"/>
      <c r="J100" s="31"/>
      <c r="K100" s="30">
        <v>0</v>
      </c>
      <c r="L100" s="30"/>
      <c r="M100" s="30"/>
      <c r="N100" s="30"/>
      <c r="O100" s="30"/>
      <c r="P100" s="30"/>
      <c r="Q100" s="30">
        <v>0</v>
      </c>
      <c r="R100" s="30"/>
      <c r="S100" s="30"/>
      <c r="T100" s="30"/>
      <c r="U100" s="30"/>
      <c r="V100" s="30"/>
      <c r="W100" s="30">
        <v>0</v>
      </c>
      <c r="X100" s="30"/>
      <c r="Y100" s="30"/>
      <c r="Z100" s="30"/>
      <c r="AA100" s="30"/>
      <c r="AB100" s="30">
        <v>0</v>
      </c>
      <c r="AC100" s="30"/>
      <c r="AD100" s="30"/>
      <c r="AE100" s="30"/>
      <c r="AF100" s="30"/>
      <c r="AG100" s="30"/>
      <c r="AH100" s="30">
        <v>0</v>
      </c>
      <c r="AI100" s="30"/>
      <c r="AJ100" s="30"/>
      <c r="AK100" s="30"/>
      <c r="AL100" s="30">
        <f t="shared" si="0"/>
        <v>0</v>
      </c>
      <c r="AM100" s="30"/>
      <c r="AN100" s="30"/>
      <c r="AO100" s="30"/>
    </row>
    <row r="101" spans="2:43" ht="32.25" customHeight="1" x14ac:dyDescent="0.25">
      <c r="B101" s="29" t="s">
        <v>95</v>
      </c>
      <c r="C101" s="29"/>
      <c r="D101" s="30">
        <v>5806981.7999999998</v>
      </c>
      <c r="E101" s="30"/>
      <c r="F101" s="30"/>
      <c r="G101" s="31">
        <f>5158785.3-G102</f>
        <v>5157801</v>
      </c>
      <c r="H101" s="31"/>
      <c r="I101" s="31"/>
      <c r="J101" s="31"/>
      <c r="K101" s="30">
        <f>3354622.9+283200+32953.8</f>
        <v>3670776.6999999997</v>
      </c>
      <c r="L101" s="30"/>
      <c r="M101" s="30"/>
      <c r="N101" s="30"/>
      <c r="O101" s="30"/>
      <c r="P101" s="30"/>
      <c r="Q101" s="30">
        <f>2714845.4+31856</f>
        <v>2746701.4</v>
      </c>
      <c r="R101" s="30"/>
      <c r="S101" s="30"/>
      <c r="T101" s="30"/>
      <c r="U101" s="30"/>
      <c r="V101" s="30"/>
      <c r="W101" s="30">
        <f>3529145.4+7656.6</f>
        <v>3536802</v>
      </c>
      <c r="X101" s="30"/>
      <c r="Y101" s="30"/>
      <c r="Z101" s="30"/>
      <c r="AA101" s="30"/>
      <c r="AB101" s="30">
        <v>3536802</v>
      </c>
      <c r="AC101" s="30"/>
      <c r="AD101" s="30"/>
      <c r="AE101" s="30"/>
      <c r="AF101" s="30"/>
      <c r="AG101" s="30"/>
      <c r="AH101" s="30">
        <v>3536802</v>
      </c>
      <c r="AI101" s="30"/>
      <c r="AJ101" s="30"/>
      <c r="AK101" s="30"/>
      <c r="AL101" s="30">
        <f t="shared" si="0"/>
        <v>27992666.899999999</v>
      </c>
      <c r="AM101" s="30"/>
      <c r="AN101" s="30"/>
      <c r="AO101" s="30"/>
    </row>
    <row r="102" spans="2:43" ht="37.5" customHeight="1" x14ac:dyDescent="0.25">
      <c r="B102" s="29" t="s">
        <v>96</v>
      </c>
      <c r="C102" s="29"/>
      <c r="D102" s="30">
        <v>0</v>
      </c>
      <c r="E102" s="30"/>
      <c r="F102" s="30"/>
      <c r="G102" s="31">
        <v>984.3</v>
      </c>
      <c r="H102" s="31"/>
      <c r="I102" s="31"/>
      <c r="J102" s="31"/>
      <c r="K102" s="30">
        <v>0</v>
      </c>
      <c r="L102" s="30"/>
      <c r="M102" s="30"/>
      <c r="N102" s="30"/>
      <c r="O102" s="30"/>
      <c r="P102" s="30"/>
      <c r="Q102" s="30">
        <v>0</v>
      </c>
      <c r="R102" s="30"/>
      <c r="S102" s="30"/>
      <c r="T102" s="30"/>
      <c r="U102" s="30"/>
      <c r="V102" s="30"/>
      <c r="W102" s="30">
        <v>0</v>
      </c>
      <c r="X102" s="30"/>
      <c r="Y102" s="30"/>
      <c r="Z102" s="30"/>
      <c r="AA102" s="30"/>
      <c r="AB102" s="30">
        <v>0</v>
      </c>
      <c r="AC102" s="30"/>
      <c r="AD102" s="30"/>
      <c r="AE102" s="30"/>
      <c r="AF102" s="30"/>
      <c r="AG102" s="30"/>
      <c r="AH102" s="30">
        <v>0</v>
      </c>
      <c r="AI102" s="30"/>
      <c r="AJ102" s="30"/>
      <c r="AK102" s="30"/>
      <c r="AL102" s="30">
        <f t="shared" si="0"/>
        <v>984.3</v>
      </c>
      <c r="AM102" s="30"/>
      <c r="AN102" s="30"/>
      <c r="AO102" s="30"/>
    </row>
    <row r="103" spans="2:43" ht="37.5" customHeight="1" x14ac:dyDescent="0.25">
      <c r="B103" s="29" t="s">
        <v>97</v>
      </c>
      <c r="C103" s="29"/>
      <c r="D103" s="30">
        <v>0</v>
      </c>
      <c r="E103" s="30"/>
      <c r="F103" s="30"/>
      <c r="G103" s="31">
        <v>0</v>
      </c>
      <c r="H103" s="31"/>
      <c r="I103" s="31"/>
      <c r="J103" s="31"/>
      <c r="K103" s="30">
        <v>0</v>
      </c>
      <c r="L103" s="30"/>
      <c r="M103" s="30"/>
      <c r="N103" s="30"/>
      <c r="O103" s="30"/>
      <c r="P103" s="30"/>
      <c r="Q103" s="30">
        <v>0</v>
      </c>
      <c r="R103" s="30"/>
      <c r="S103" s="30"/>
      <c r="T103" s="30"/>
      <c r="U103" s="30"/>
      <c r="V103" s="30"/>
      <c r="W103" s="30">
        <v>0</v>
      </c>
      <c r="X103" s="30"/>
      <c r="Y103" s="30"/>
      <c r="Z103" s="30"/>
      <c r="AA103" s="30"/>
      <c r="AB103" s="30">
        <v>0</v>
      </c>
      <c r="AC103" s="30"/>
      <c r="AD103" s="30"/>
      <c r="AE103" s="30"/>
      <c r="AF103" s="30"/>
      <c r="AG103" s="30"/>
      <c r="AH103" s="30">
        <v>0</v>
      </c>
      <c r="AI103" s="30"/>
      <c r="AJ103" s="30"/>
      <c r="AK103" s="30"/>
      <c r="AL103" s="30">
        <f t="shared" si="0"/>
        <v>0</v>
      </c>
      <c r="AM103" s="30"/>
      <c r="AN103" s="30"/>
      <c r="AO103" s="30"/>
    </row>
    <row r="104" spans="2:43" ht="53.25" customHeight="1" x14ac:dyDescent="0.25">
      <c r="B104" s="29" t="s">
        <v>131</v>
      </c>
      <c r="C104" s="29"/>
      <c r="D104" s="30">
        <v>11532199.16</v>
      </c>
      <c r="E104" s="30"/>
      <c r="F104" s="30"/>
      <c r="G104" s="31" t="s">
        <v>129</v>
      </c>
      <c r="H104" s="31"/>
      <c r="I104" s="31"/>
      <c r="J104" s="31"/>
      <c r="K104" s="30" t="s">
        <v>129</v>
      </c>
      <c r="L104" s="30"/>
      <c r="M104" s="30"/>
      <c r="N104" s="30"/>
      <c r="O104" s="30"/>
      <c r="P104" s="30"/>
      <c r="Q104" s="30" t="s">
        <v>129</v>
      </c>
      <c r="R104" s="30"/>
      <c r="S104" s="30"/>
      <c r="T104" s="30"/>
      <c r="U104" s="30"/>
      <c r="V104" s="30"/>
      <c r="W104" s="30" t="s">
        <v>129</v>
      </c>
      <c r="X104" s="30"/>
      <c r="Y104" s="30"/>
      <c r="Z104" s="30"/>
      <c r="AA104" s="30"/>
      <c r="AB104" s="30" t="s">
        <v>129</v>
      </c>
      <c r="AC104" s="30"/>
      <c r="AD104" s="30"/>
      <c r="AE104" s="30"/>
      <c r="AF104" s="30"/>
      <c r="AG104" s="30"/>
      <c r="AH104" s="30" t="s">
        <v>129</v>
      </c>
      <c r="AI104" s="30"/>
      <c r="AJ104" s="30"/>
      <c r="AK104" s="30"/>
      <c r="AL104" s="30">
        <f t="shared" si="0"/>
        <v>11532199.16</v>
      </c>
      <c r="AM104" s="30"/>
      <c r="AN104" s="30"/>
      <c r="AO104" s="30"/>
    </row>
    <row r="105" spans="2:43" ht="37.5" customHeight="1" x14ac:dyDescent="0.25">
      <c r="B105" s="29" t="s">
        <v>88</v>
      </c>
      <c r="C105" s="29"/>
      <c r="D105" s="30">
        <v>10537084.810000001</v>
      </c>
      <c r="E105" s="30"/>
      <c r="F105" s="30"/>
      <c r="G105" s="31" t="s">
        <v>129</v>
      </c>
      <c r="H105" s="31"/>
      <c r="I105" s="31"/>
      <c r="J105" s="31"/>
      <c r="K105" s="30" t="s">
        <v>129</v>
      </c>
      <c r="L105" s="30"/>
      <c r="M105" s="30"/>
      <c r="N105" s="30"/>
      <c r="O105" s="30"/>
      <c r="P105" s="30"/>
      <c r="Q105" s="30" t="s">
        <v>129</v>
      </c>
      <c r="R105" s="30"/>
      <c r="S105" s="30"/>
      <c r="T105" s="30"/>
      <c r="U105" s="30"/>
      <c r="V105" s="30"/>
      <c r="W105" s="30" t="s">
        <v>129</v>
      </c>
      <c r="X105" s="30"/>
      <c r="Y105" s="30"/>
      <c r="Z105" s="30"/>
      <c r="AA105" s="30"/>
      <c r="AB105" s="30" t="s">
        <v>129</v>
      </c>
      <c r="AC105" s="30"/>
      <c r="AD105" s="30"/>
      <c r="AE105" s="30"/>
      <c r="AF105" s="30"/>
      <c r="AG105" s="30"/>
      <c r="AH105" s="30" t="s">
        <v>129</v>
      </c>
      <c r="AI105" s="30"/>
      <c r="AJ105" s="30"/>
      <c r="AK105" s="30"/>
      <c r="AL105" s="30">
        <f t="shared" si="0"/>
        <v>10537084.810000001</v>
      </c>
      <c r="AM105" s="30"/>
      <c r="AN105" s="30"/>
      <c r="AO105" s="30"/>
    </row>
    <row r="106" spans="2:43" ht="37.5" customHeight="1" x14ac:dyDescent="0.25">
      <c r="B106" s="29" t="s">
        <v>89</v>
      </c>
      <c r="C106" s="29"/>
      <c r="D106" s="30">
        <v>5863137.5999999996</v>
      </c>
      <c r="E106" s="30"/>
      <c r="F106" s="30"/>
      <c r="G106" s="31" t="s">
        <v>129</v>
      </c>
      <c r="H106" s="31"/>
      <c r="I106" s="31"/>
      <c r="J106" s="31"/>
      <c r="K106" s="30" t="s">
        <v>129</v>
      </c>
      <c r="L106" s="30"/>
      <c r="M106" s="30"/>
      <c r="N106" s="30"/>
      <c r="O106" s="30"/>
      <c r="P106" s="30"/>
      <c r="Q106" s="30" t="s">
        <v>129</v>
      </c>
      <c r="R106" s="30"/>
      <c r="S106" s="30"/>
      <c r="T106" s="30"/>
      <c r="U106" s="30"/>
      <c r="V106" s="30"/>
      <c r="W106" s="30" t="s">
        <v>129</v>
      </c>
      <c r="X106" s="30"/>
      <c r="Y106" s="30"/>
      <c r="Z106" s="30"/>
      <c r="AA106" s="30"/>
      <c r="AB106" s="30" t="s">
        <v>129</v>
      </c>
      <c r="AC106" s="30"/>
      <c r="AD106" s="30"/>
      <c r="AE106" s="30"/>
      <c r="AF106" s="30"/>
      <c r="AG106" s="30"/>
      <c r="AH106" s="30" t="s">
        <v>129</v>
      </c>
      <c r="AI106" s="30"/>
      <c r="AJ106" s="30"/>
      <c r="AK106" s="30"/>
      <c r="AL106" s="30">
        <f t="shared" si="0"/>
        <v>5863137.5999999996</v>
      </c>
      <c r="AM106" s="30"/>
      <c r="AN106" s="30"/>
      <c r="AO106" s="30"/>
    </row>
    <row r="107" spans="2:43" ht="52.5" customHeight="1" x14ac:dyDescent="0.25">
      <c r="B107" s="29" t="s">
        <v>91</v>
      </c>
      <c r="C107" s="29"/>
      <c r="D107" s="30">
        <v>0</v>
      </c>
      <c r="E107" s="30"/>
      <c r="F107" s="30"/>
      <c r="G107" s="31" t="s">
        <v>129</v>
      </c>
      <c r="H107" s="31"/>
      <c r="I107" s="31"/>
      <c r="J107" s="31"/>
      <c r="K107" s="30" t="s">
        <v>129</v>
      </c>
      <c r="L107" s="30"/>
      <c r="M107" s="30"/>
      <c r="N107" s="30"/>
      <c r="O107" s="30"/>
      <c r="P107" s="30"/>
      <c r="Q107" s="30" t="s">
        <v>129</v>
      </c>
      <c r="R107" s="30"/>
      <c r="S107" s="30"/>
      <c r="T107" s="30"/>
      <c r="U107" s="30"/>
      <c r="V107" s="30"/>
      <c r="W107" s="30" t="s">
        <v>129</v>
      </c>
      <c r="X107" s="30"/>
      <c r="Y107" s="30"/>
      <c r="Z107" s="30"/>
      <c r="AA107" s="30"/>
      <c r="AB107" s="30" t="s">
        <v>129</v>
      </c>
      <c r="AC107" s="30"/>
      <c r="AD107" s="30"/>
      <c r="AE107" s="30"/>
      <c r="AF107" s="30"/>
      <c r="AG107" s="30"/>
      <c r="AH107" s="30" t="s">
        <v>129</v>
      </c>
      <c r="AI107" s="30"/>
      <c r="AJ107" s="30"/>
      <c r="AK107" s="30"/>
      <c r="AL107" s="30">
        <f t="shared" si="0"/>
        <v>0</v>
      </c>
      <c r="AM107" s="30"/>
      <c r="AN107" s="30"/>
      <c r="AO107" s="30"/>
    </row>
    <row r="108" spans="2:43" ht="23.25" customHeight="1" x14ac:dyDescent="0.25">
      <c r="B108" s="29" t="s">
        <v>92</v>
      </c>
      <c r="C108" s="29"/>
      <c r="D108" s="30">
        <v>2211367.6</v>
      </c>
      <c r="E108" s="30"/>
      <c r="F108" s="30"/>
      <c r="G108" s="31" t="s">
        <v>129</v>
      </c>
      <c r="H108" s="31"/>
      <c r="I108" s="31"/>
      <c r="J108" s="31"/>
      <c r="K108" s="30" t="s">
        <v>129</v>
      </c>
      <c r="L108" s="30"/>
      <c r="M108" s="30"/>
      <c r="N108" s="30"/>
      <c r="O108" s="30"/>
      <c r="P108" s="30"/>
      <c r="Q108" s="30" t="s">
        <v>129</v>
      </c>
      <c r="R108" s="30"/>
      <c r="S108" s="30"/>
      <c r="T108" s="30"/>
      <c r="U108" s="30"/>
      <c r="V108" s="30"/>
      <c r="W108" s="30" t="s">
        <v>129</v>
      </c>
      <c r="X108" s="30"/>
      <c r="Y108" s="30"/>
      <c r="Z108" s="30"/>
      <c r="AA108" s="30"/>
      <c r="AB108" s="30" t="s">
        <v>129</v>
      </c>
      <c r="AC108" s="30"/>
      <c r="AD108" s="30"/>
      <c r="AE108" s="30"/>
      <c r="AF108" s="30"/>
      <c r="AG108" s="30"/>
      <c r="AH108" s="30" t="s">
        <v>129</v>
      </c>
      <c r="AI108" s="30"/>
      <c r="AJ108" s="30"/>
      <c r="AK108" s="30"/>
      <c r="AL108" s="30">
        <f t="shared" si="0"/>
        <v>2211367.6</v>
      </c>
      <c r="AM108" s="30"/>
      <c r="AN108" s="30"/>
      <c r="AO108" s="30"/>
    </row>
    <row r="109" spans="2:43" ht="66.75" customHeight="1" x14ac:dyDescent="0.25">
      <c r="B109" s="29" t="s">
        <v>93</v>
      </c>
      <c r="C109" s="29"/>
      <c r="D109" s="30">
        <v>0</v>
      </c>
      <c r="E109" s="30"/>
      <c r="F109" s="30"/>
      <c r="G109" s="31" t="s">
        <v>129</v>
      </c>
      <c r="H109" s="31"/>
      <c r="I109" s="31"/>
      <c r="J109" s="31"/>
      <c r="K109" s="30" t="s">
        <v>129</v>
      </c>
      <c r="L109" s="30"/>
      <c r="M109" s="30"/>
      <c r="N109" s="30"/>
      <c r="O109" s="30"/>
      <c r="P109" s="30"/>
      <c r="Q109" s="30" t="s">
        <v>129</v>
      </c>
      <c r="R109" s="30"/>
      <c r="S109" s="30"/>
      <c r="T109" s="30"/>
      <c r="U109" s="30"/>
      <c r="V109" s="30"/>
      <c r="W109" s="30" t="s">
        <v>129</v>
      </c>
      <c r="X109" s="30"/>
      <c r="Y109" s="30"/>
      <c r="Z109" s="30"/>
      <c r="AA109" s="30"/>
      <c r="AB109" s="30" t="s">
        <v>129</v>
      </c>
      <c r="AC109" s="30"/>
      <c r="AD109" s="30"/>
      <c r="AE109" s="30"/>
      <c r="AF109" s="30"/>
      <c r="AG109" s="30"/>
      <c r="AH109" s="30" t="s">
        <v>129</v>
      </c>
      <c r="AI109" s="30"/>
      <c r="AJ109" s="30"/>
      <c r="AK109" s="30"/>
      <c r="AL109" s="30">
        <f t="shared" si="0"/>
        <v>0</v>
      </c>
      <c r="AM109" s="30"/>
      <c r="AN109" s="30"/>
      <c r="AO109" s="30"/>
    </row>
    <row r="110" spans="2:43" ht="55.5" customHeight="1" x14ac:dyDescent="0.25">
      <c r="B110" s="29" t="s">
        <v>94</v>
      </c>
      <c r="C110" s="29"/>
      <c r="D110" s="30">
        <v>0</v>
      </c>
      <c r="E110" s="30"/>
      <c r="F110" s="30"/>
      <c r="G110" s="31" t="s">
        <v>129</v>
      </c>
      <c r="H110" s="31"/>
      <c r="I110" s="31"/>
      <c r="J110" s="31"/>
      <c r="K110" s="30" t="s">
        <v>129</v>
      </c>
      <c r="L110" s="30"/>
      <c r="M110" s="30"/>
      <c r="N110" s="30"/>
      <c r="O110" s="30"/>
      <c r="P110" s="30"/>
      <c r="Q110" s="30" t="s">
        <v>129</v>
      </c>
      <c r="R110" s="30"/>
      <c r="S110" s="30"/>
      <c r="T110" s="30"/>
      <c r="U110" s="30"/>
      <c r="V110" s="30"/>
      <c r="W110" s="30" t="s">
        <v>129</v>
      </c>
      <c r="X110" s="30"/>
      <c r="Y110" s="30"/>
      <c r="Z110" s="30"/>
      <c r="AA110" s="30"/>
      <c r="AB110" s="30" t="s">
        <v>129</v>
      </c>
      <c r="AC110" s="30"/>
      <c r="AD110" s="30"/>
      <c r="AE110" s="30"/>
      <c r="AF110" s="30"/>
      <c r="AG110" s="30"/>
      <c r="AH110" s="30" t="s">
        <v>129</v>
      </c>
      <c r="AI110" s="30"/>
      <c r="AJ110" s="30"/>
      <c r="AK110" s="30"/>
      <c r="AL110" s="30">
        <f t="shared" si="0"/>
        <v>0</v>
      </c>
      <c r="AM110" s="30"/>
      <c r="AN110" s="30"/>
      <c r="AO110" s="30"/>
    </row>
    <row r="111" spans="2:43" ht="37.5" customHeight="1" x14ac:dyDescent="0.25">
      <c r="B111" s="29" t="s">
        <v>95</v>
      </c>
      <c r="C111" s="29"/>
      <c r="D111" s="30">
        <v>2268522.7999999998</v>
      </c>
      <c r="E111" s="30"/>
      <c r="F111" s="30"/>
      <c r="G111" s="31" t="s">
        <v>129</v>
      </c>
      <c r="H111" s="31"/>
      <c r="I111" s="31"/>
      <c r="J111" s="31"/>
      <c r="K111" s="30" t="s">
        <v>129</v>
      </c>
      <c r="L111" s="30"/>
      <c r="M111" s="30"/>
      <c r="N111" s="30"/>
      <c r="O111" s="30"/>
      <c r="P111" s="30"/>
      <c r="Q111" s="30" t="s">
        <v>129</v>
      </c>
      <c r="R111" s="30"/>
      <c r="S111" s="30"/>
      <c r="T111" s="30"/>
      <c r="U111" s="30"/>
      <c r="V111" s="30"/>
      <c r="W111" s="30" t="s">
        <v>129</v>
      </c>
      <c r="X111" s="30"/>
      <c r="Y111" s="30"/>
      <c r="Z111" s="30"/>
      <c r="AA111" s="30"/>
      <c r="AB111" s="30" t="s">
        <v>129</v>
      </c>
      <c r="AC111" s="30"/>
      <c r="AD111" s="30"/>
      <c r="AE111" s="30"/>
      <c r="AF111" s="30"/>
      <c r="AG111" s="30"/>
      <c r="AH111" s="30" t="s">
        <v>129</v>
      </c>
      <c r="AI111" s="30"/>
      <c r="AJ111" s="30"/>
      <c r="AK111" s="30"/>
      <c r="AL111" s="30">
        <f t="shared" si="0"/>
        <v>2268522.7999999998</v>
      </c>
      <c r="AM111" s="30"/>
      <c r="AN111" s="30"/>
      <c r="AO111" s="30"/>
    </row>
    <row r="112" spans="2:43" ht="37.5" customHeight="1" x14ac:dyDescent="0.25">
      <c r="B112" s="29" t="s">
        <v>96</v>
      </c>
      <c r="C112" s="29"/>
      <c r="D112" s="30">
        <v>937959.12</v>
      </c>
      <c r="E112" s="30"/>
      <c r="F112" s="30"/>
      <c r="G112" s="31" t="s">
        <v>129</v>
      </c>
      <c r="H112" s="31"/>
      <c r="I112" s="31"/>
      <c r="J112" s="31"/>
      <c r="K112" s="30" t="s">
        <v>129</v>
      </c>
      <c r="L112" s="30"/>
      <c r="M112" s="30"/>
      <c r="N112" s="30"/>
      <c r="O112" s="30"/>
      <c r="P112" s="30"/>
      <c r="Q112" s="30" t="s">
        <v>129</v>
      </c>
      <c r="R112" s="30"/>
      <c r="S112" s="30"/>
      <c r="T112" s="30"/>
      <c r="U112" s="30"/>
      <c r="V112" s="30"/>
      <c r="W112" s="30" t="s">
        <v>129</v>
      </c>
      <c r="X112" s="30"/>
      <c r="Y112" s="30"/>
      <c r="Z112" s="30"/>
      <c r="AA112" s="30"/>
      <c r="AB112" s="30" t="s">
        <v>129</v>
      </c>
      <c r="AC112" s="30"/>
      <c r="AD112" s="30"/>
      <c r="AE112" s="30"/>
      <c r="AF112" s="30"/>
      <c r="AG112" s="30"/>
      <c r="AH112" s="30" t="s">
        <v>129</v>
      </c>
      <c r="AI112" s="30"/>
      <c r="AJ112" s="30"/>
      <c r="AK112" s="30"/>
      <c r="AL112" s="30">
        <f t="shared" si="0"/>
        <v>937959.12</v>
      </c>
      <c r="AM112" s="30"/>
      <c r="AN112" s="30"/>
      <c r="AO112" s="30"/>
    </row>
    <row r="113" spans="2:41" ht="37.5" customHeight="1" x14ac:dyDescent="0.25">
      <c r="B113" s="29" t="s">
        <v>97</v>
      </c>
      <c r="C113" s="29"/>
      <c r="D113" s="30">
        <v>0</v>
      </c>
      <c r="E113" s="30"/>
      <c r="F113" s="30"/>
      <c r="G113" s="31" t="s">
        <v>129</v>
      </c>
      <c r="H113" s="31"/>
      <c r="I113" s="31"/>
      <c r="J113" s="31"/>
      <c r="K113" s="30" t="s">
        <v>129</v>
      </c>
      <c r="L113" s="30"/>
      <c r="M113" s="30"/>
      <c r="N113" s="30"/>
      <c r="O113" s="30"/>
      <c r="P113" s="30"/>
      <c r="Q113" s="30" t="s">
        <v>129</v>
      </c>
      <c r="R113" s="30"/>
      <c r="S113" s="30"/>
      <c r="T113" s="30"/>
      <c r="U113" s="30"/>
      <c r="V113" s="30"/>
      <c r="W113" s="30" t="s">
        <v>129</v>
      </c>
      <c r="X113" s="30"/>
      <c r="Y113" s="30"/>
      <c r="Z113" s="30"/>
      <c r="AA113" s="30"/>
      <c r="AB113" s="30" t="s">
        <v>129</v>
      </c>
      <c r="AC113" s="30"/>
      <c r="AD113" s="30"/>
      <c r="AE113" s="30"/>
      <c r="AF113" s="30"/>
      <c r="AG113" s="30"/>
      <c r="AH113" s="30" t="s">
        <v>129</v>
      </c>
      <c r="AI113" s="30"/>
      <c r="AJ113" s="30"/>
      <c r="AK113" s="30"/>
      <c r="AL113" s="30">
        <f t="shared" si="0"/>
        <v>0</v>
      </c>
      <c r="AM113" s="30"/>
      <c r="AN113" s="30"/>
      <c r="AO113" s="30"/>
    </row>
    <row r="114" spans="2:41" ht="65.25" customHeight="1" x14ac:dyDescent="0.25">
      <c r="B114" s="29" t="s">
        <v>131</v>
      </c>
      <c r="C114" s="29"/>
      <c r="D114" s="33" t="s">
        <v>129</v>
      </c>
      <c r="E114" s="33"/>
      <c r="F114" s="33"/>
      <c r="G114" s="31">
        <v>17726012.600000001</v>
      </c>
      <c r="H114" s="31"/>
      <c r="I114" s="31"/>
      <c r="J114" s="31"/>
      <c r="K114" s="30">
        <f>K115+12500</f>
        <v>6646017.2000000002</v>
      </c>
      <c r="L114" s="30"/>
      <c r="M114" s="30"/>
      <c r="N114" s="30"/>
      <c r="O114" s="30"/>
      <c r="P114" s="30"/>
      <c r="Q114" s="30">
        <f>Q115+15789.6</f>
        <v>7771881.0999999996</v>
      </c>
      <c r="R114" s="30"/>
      <c r="S114" s="30"/>
      <c r="T114" s="30"/>
      <c r="U114" s="30"/>
      <c r="V114" s="30"/>
      <c r="W114" s="30">
        <f>W115+15789.6</f>
        <v>7484323.3999999994</v>
      </c>
      <c r="X114" s="30"/>
      <c r="Y114" s="30"/>
      <c r="Z114" s="30"/>
      <c r="AA114" s="30"/>
      <c r="AB114" s="30">
        <v>6871507.7000000002</v>
      </c>
      <c r="AC114" s="30"/>
      <c r="AD114" s="30"/>
      <c r="AE114" s="30"/>
      <c r="AF114" s="30"/>
      <c r="AG114" s="30"/>
      <c r="AH114" s="30">
        <v>6871507.7000000002</v>
      </c>
      <c r="AI114" s="30"/>
      <c r="AJ114" s="30"/>
      <c r="AK114" s="30"/>
      <c r="AL114" s="30">
        <f t="shared" si="0"/>
        <v>53371249.700000003</v>
      </c>
      <c r="AM114" s="30"/>
      <c r="AN114" s="30"/>
      <c r="AO114" s="30"/>
    </row>
    <row r="115" spans="2:41" ht="42.75" customHeight="1" x14ac:dyDescent="0.25">
      <c r="B115" s="29" t="s">
        <v>88</v>
      </c>
      <c r="C115" s="29"/>
      <c r="D115" s="33" t="s">
        <v>129</v>
      </c>
      <c r="E115" s="33"/>
      <c r="F115" s="33"/>
      <c r="G115" s="31">
        <v>14695847.5</v>
      </c>
      <c r="H115" s="31"/>
      <c r="I115" s="31"/>
      <c r="J115" s="31"/>
      <c r="K115" s="30">
        <v>6633517.2000000002</v>
      </c>
      <c r="L115" s="30"/>
      <c r="M115" s="30"/>
      <c r="N115" s="30"/>
      <c r="O115" s="30"/>
      <c r="P115" s="30"/>
      <c r="Q115" s="30">
        <v>7756091.5</v>
      </c>
      <c r="R115" s="30"/>
      <c r="S115" s="30"/>
      <c r="T115" s="30"/>
      <c r="U115" s="30"/>
      <c r="V115" s="30"/>
      <c r="W115" s="30">
        <v>7468533.7999999998</v>
      </c>
      <c r="X115" s="30"/>
      <c r="Y115" s="30"/>
      <c r="Z115" s="30"/>
      <c r="AA115" s="30"/>
      <c r="AB115" s="30">
        <v>6871507.7000000002</v>
      </c>
      <c r="AC115" s="30"/>
      <c r="AD115" s="30"/>
      <c r="AE115" s="30"/>
      <c r="AF115" s="30"/>
      <c r="AG115" s="30"/>
      <c r="AH115" s="30">
        <v>6871507.7000000002</v>
      </c>
      <c r="AI115" s="30"/>
      <c r="AJ115" s="30"/>
      <c r="AK115" s="30"/>
      <c r="AL115" s="30">
        <f t="shared" si="0"/>
        <v>50297005.400000006</v>
      </c>
      <c r="AM115" s="30"/>
      <c r="AN115" s="30"/>
      <c r="AO115" s="30"/>
    </row>
    <row r="116" spans="2:41" ht="42.75" customHeight="1" x14ac:dyDescent="0.25">
      <c r="B116" s="29" t="s">
        <v>89</v>
      </c>
      <c r="C116" s="29"/>
      <c r="D116" s="33" t="s">
        <v>129</v>
      </c>
      <c r="E116" s="33"/>
      <c r="F116" s="33"/>
      <c r="G116" s="31">
        <v>8256637.7999999998</v>
      </c>
      <c r="H116" s="31"/>
      <c r="I116" s="31"/>
      <c r="J116" s="31"/>
      <c r="K116" s="30">
        <v>3689262.7</v>
      </c>
      <c r="L116" s="30"/>
      <c r="M116" s="30"/>
      <c r="N116" s="30"/>
      <c r="O116" s="30"/>
      <c r="P116" s="30"/>
      <c r="Q116" s="30">
        <v>4165141.5</v>
      </c>
      <c r="R116" s="30"/>
      <c r="S116" s="30"/>
      <c r="T116" s="30"/>
      <c r="U116" s="30"/>
      <c r="V116" s="30"/>
      <c r="W116" s="30">
        <v>4578270.4000000004</v>
      </c>
      <c r="X116" s="30"/>
      <c r="Y116" s="30"/>
      <c r="Z116" s="30"/>
      <c r="AA116" s="30"/>
      <c r="AB116" s="30">
        <v>0</v>
      </c>
      <c r="AC116" s="30"/>
      <c r="AD116" s="30"/>
      <c r="AE116" s="30"/>
      <c r="AF116" s="30"/>
      <c r="AG116" s="30"/>
      <c r="AH116" s="30">
        <v>0</v>
      </c>
      <c r="AI116" s="30"/>
      <c r="AJ116" s="30"/>
      <c r="AK116" s="30"/>
      <c r="AL116" s="30">
        <f t="shared" si="0"/>
        <v>20689312.399999999</v>
      </c>
      <c r="AM116" s="30"/>
      <c r="AN116" s="30"/>
      <c r="AO116" s="30"/>
    </row>
    <row r="117" spans="2:41" ht="47.25" customHeight="1" x14ac:dyDescent="0.25">
      <c r="B117" s="29" t="s">
        <v>91</v>
      </c>
      <c r="C117" s="29"/>
      <c r="D117" s="33" t="s">
        <v>129</v>
      </c>
      <c r="E117" s="33"/>
      <c r="F117" s="33"/>
      <c r="G117" s="31">
        <v>0</v>
      </c>
      <c r="H117" s="31"/>
      <c r="I117" s="31"/>
      <c r="J117" s="31"/>
      <c r="K117" s="30">
        <v>0</v>
      </c>
      <c r="L117" s="30"/>
      <c r="M117" s="30"/>
      <c r="N117" s="30"/>
      <c r="O117" s="30"/>
      <c r="P117" s="30"/>
      <c r="Q117" s="30">
        <v>0</v>
      </c>
      <c r="R117" s="30"/>
      <c r="S117" s="30"/>
      <c r="T117" s="30"/>
      <c r="U117" s="30"/>
      <c r="V117" s="30"/>
      <c r="W117" s="30">
        <v>0</v>
      </c>
      <c r="X117" s="30"/>
      <c r="Y117" s="30"/>
      <c r="Z117" s="30"/>
      <c r="AA117" s="30"/>
      <c r="AB117" s="30">
        <v>0</v>
      </c>
      <c r="AC117" s="30"/>
      <c r="AD117" s="30"/>
      <c r="AE117" s="30"/>
      <c r="AF117" s="30"/>
      <c r="AG117" s="30"/>
      <c r="AH117" s="30">
        <v>0</v>
      </c>
      <c r="AI117" s="30"/>
      <c r="AJ117" s="30"/>
      <c r="AK117" s="30"/>
      <c r="AL117" s="30">
        <f t="shared" si="0"/>
        <v>0</v>
      </c>
      <c r="AM117" s="30"/>
      <c r="AN117" s="30"/>
      <c r="AO117" s="30"/>
    </row>
    <row r="118" spans="2:41" ht="39.75" customHeight="1" x14ac:dyDescent="0.25">
      <c r="B118" s="29" t="s">
        <v>92</v>
      </c>
      <c r="C118" s="29"/>
      <c r="D118" s="33" t="s">
        <v>129</v>
      </c>
      <c r="E118" s="33"/>
      <c r="F118" s="33"/>
      <c r="G118" s="31">
        <v>723960.9</v>
      </c>
      <c r="H118" s="31"/>
      <c r="I118" s="31"/>
      <c r="J118" s="31"/>
      <c r="K118" s="30">
        <v>300000</v>
      </c>
      <c r="L118" s="30"/>
      <c r="M118" s="30"/>
      <c r="N118" s="30"/>
      <c r="O118" s="30"/>
      <c r="P118" s="30"/>
      <c r="Q118" s="30">
        <v>300000</v>
      </c>
      <c r="R118" s="30"/>
      <c r="S118" s="30"/>
      <c r="T118" s="30"/>
      <c r="U118" s="30"/>
      <c r="V118" s="30"/>
      <c r="W118" s="30">
        <v>300000</v>
      </c>
      <c r="X118" s="30"/>
      <c r="Y118" s="30"/>
      <c r="Z118" s="30"/>
      <c r="AA118" s="30"/>
      <c r="AB118" s="30">
        <v>0</v>
      </c>
      <c r="AC118" s="30"/>
      <c r="AD118" s="30"/>
      <c r="AE118" s="30"/>
      <c r="AF118" s="30"/>
      <c r="AG118" s="30"/>
      <c r="AH118" s="30">
        <v>0</v>
      </c>
      <c r="AI118" s="30"/>
      <c r="AJ118" s="30"/>
      <c r="AK118" s="30"/>
      <c r="AL118" s="30">
        <f t="shared" si="0"/>
        <v>1623960.9</v>
      </c>
      <c r="AM118" s="30"/>
      <c r="AN118" s="30"/>
      <c r="AO118" s="30"/>
    </row>
    <row r="119" spans="2:41" ht="69.75" customHeight="1" x14ac:dyDescent="0.25">
      <c r="B119" s="29" t="s">
        <v>93</v>
      </c>
      <c r="C119" s="29"/>
      <c r="D119" s="33" t="s">
        <v>129</v>
      </c>
      <c r="E119" s="33"/>
      <c r="F119" s="33"/>
      <c r="G119" s="31">
        <v>0</v>
      </c>
      <c r="H119" s="31"/>
      <c r="I119" s="31"/>
      <c r="J119" s="31"/>
      <c r="K119" s="30">
        <v>0</v>
      </c>
      <c r="L119" s="30"/>
      <c r="M119" s="30"/>
      <c r="N119" s="30"/>
      <c r="O119" s="30"/>
      <c r="P119" s="30"/>
      <c r="Q119" s="30">
        <v>0</v>
      </c>
      <c r="R119" s="30"/>
      <c r="S119" s="30"/>
      <c r="T119" s="30"/>
      <c r="U119" s="30"/>
      <c r="V119" s="30"/>
      <c r="W119" s="30">
        <v>0</v>
      </c>
      <c r="X119" s="30"/>
      <c r="Y119" s="30"/>
      <c r="Z119" s="30"/>
      <c r="AA119" s="30"/>
      <c r="AB119" s="30">
        <v>0</v>
      </c>
      <c r="AC119" s="30"/>
      <c r="AD119" s="30"/>
      <c r="AE119" s="30"/>
      <c r="AF119" s="30"/>
      <c r="AG119" s="30"/>
      <c r="AH119" s="30">
        <v>0</v>
      </c>
      <c r="AI119" s="30"/>
      <c r="AJ119" s="30"/>
      <c r="AK119" s="30"/>
      <c r="AL119" s="30">
        <f t="shared" si="0"/>
        <v>0</v>
      </c>
      <c r="AM119" s="30"/>
      <c r="AN119" s="30"/>
      <c r="AO119" s="30"/>
    </row>
    <row r="120" spans="2:41" ht="54.75" customHeight="1" x14ac:dyDescent="0.25">
      <c r="B120" s="29" t="s">
        <v>94</v>
      </c>
      <c r="C120" s="29"/>
      <c r="D120" s="33" t="s">
        <v>129</v>
      </c>
      <c r="E120" s="33"/>
      <c r="F120" s="33"/>
      <c r="G120" s="31">
        <v>0</v>
      </c>
      <c r="H120" s="31"/>
      <c r="I120" s="31"/>
      <c r="J120" s="31"/>
      <c r="K120" s="30">
        <v>0</v>
      </c>
      <c r="L120" s="30"/>
      <c r="M120" s="30"/>
      <c r="N120" s="30"/>
      <c r="O120" s="30"/>
      <c r="P120" s="30"/>
      <c r="Q120" s="30">
        <v>0</v>
      </c>
      <c r="R120" s="30"/>
      <c r="S120" s="30"/>
      <c r="T120" s="30"/>
      <c r="U120" s="30"/>
      <c r="V120" s="30"/>
      <c r="W120" s="30">
        <v>0</v>
      </c>
      <c r="X120" s="30"/>
      <c r="Y120" s="30"/>
      <c r="Z120" s="30"/>
      <c r="AA120" s="30"/>
      <c r="AB120" s="30">
        <v>0</v>
      </c>
      <c r="AC120" s="30"/>
      <c r="AD120" s="30"/>
      <c r="AE120" s="30"/>
      <c r="AF120" s="30"/>
      <c r="AG120" s="30"/>
      <c r="AH120" s="30">
        <v>0</v>
      </c>
      <c r="AI120" s="30"/>
      <c r="AJ120" s="30"/>
      <c r="AK120" s="30"/>
      <c r="AL120" s="30">
        <f t="shared" si="0"/>
        <v>0</v>
      </c>
      <c r="AM120" s="30"/>
      <c r="AN120" s="30"/>
      <c r="AO120" s="30"/>
    </row>
    <row r="121" spans="2:41" ht="31.5" customHeight="1" x14ac:dyDescent="0.25">
      <c r="B121" s="29" t="s">
        <v>95</v>
      </c>
      <c r="C121" s="29"/>
      <c r="D121" s="33" t="s">
        <v>129</v>
      </c>
      <c r="E121" s="33"/>
      <c r="F121" s="33"/>
      <c r="G121" s="31">
        <v>754126</v>
      </c>
      <c r="H121" s="31"/>
      <c r="I121" s="31"/>
      <c r="J121" s="31"/>
      <c r="K121" s="30">
        <f>K118+12500</f>
        <v>312500</v>
      </c>
      <c r="L121" s="30"/>
      <c r="M121" s="30"/>
      <c r="N121" s="30"/>
      <c r="O121" s="30"/>
      <c r="P121" s="30"/>
      <c r="Q121" s="30">
        <f>Q118+15789.6</f>
        <v>315789.59999999998</v>
      </c>
      <c r="R121" s="30"/>
      <c r="S121" s="30"/>
      <c r="T121" s="30"/>
      <c r="U121" s="30"/>
      <c r="V121" s="30"/>
      <c r="W121" s="30">
        <f>W118+15789.6</f>
        <v>315789.59999999998</v>
      </c>
      <c r="X121" s="30"/>
      <c r="Y121" s="30"/>
      <c r="Z121" s="30"/>
      <c r="AA121" s="30"/>
      <c r="AB121" s="30">
        <v>0</v>
      </c>
      <c r="AC121" s="30"/>
      <c r="AD121" s="30"/>
      <c r="AE121" s="30"/>
      <c r="AF121" s="30"/>
      <c r="AG121" s="30"/>
      <c r="AH121" s="30">
        <v>0</v>
      </c>
      <c r="AI121" s="30"/>
      <c r="AJ121" s="30"/>
      <c r="AK121" s="30"/>
      <c r="AL121" s="30">
        <f t="shared" si="0"/>
        <v>1698205.2000000002</v>
      </c>
      <c r="AM121" s="30"/>
      <c r="AN121" s="30"/>
      <c r="AO121" s="30"/>
    </row>
    <row r="122" spans="2:41" ht="33.75" customHeight="1" x14ac:dyDescent="0.25">
      <c r="B122" s="29" t="s">
        <v>96</v>
      </c>
      <c r="C122" s="29"/>
      <c r="D122" s="33" t="s">
        <v>129</v>
      </c>
      <c r="E122" s="33"/>
      <c r="F122" s="33"/>
      <c r="G122" s="31">
        <v>0</v>
      </c>
      <c r="H122" s="31"/>
      <c r="I122" s="31"/>
      <c r="J122" s="31"/>
      <c r="K122" s="30">
        <v>0</v>
      </c>
      <c r="L122" s="30"/>
      <c r="M122" s="30"/>
      <c r="N122" s="30"/>
      <c r="O122" s="30"/>
      <c r="P122" s="30"/>
      <c r="Q122" s="30">
        <v>0</v>
      </c>
      <c r="R122" s="30"/>
      <c r="S122" s="30"/>
      <c r="T122" s="30"/>
      <c r="U122" s="30"/>
      <c r="V122" s="30"/>
      <c r="W122" s="30">
        <v>0</v>
      </c>
      <c r="X122" s="30"/>
      <c r="Y122" s="30"/>
      <c r="Z122" s="30"/>
      <c r="AA122" s="30"/>
      <c r="AB122" s="30">
        <v>0</v>
      </c>
      <c r="AC122" s="30"/>
      <c r="AD122" s="30"/>
      <c r="AE122" s="30"/>
      <c r="AF122" s="30"/>
      <c r="AG122" s="30"/>
      <c r="AH122" s="30">
        <v>0</v>
      </c>
      <c r="AI122" s="30"/>
      <c r="AJ122" s="30"/>
      <c r="AK122" s="30"/>
      <c r="AL122" s="30">
        <f t="shared" si="0"/>
        <v>0</v>
      </c>
      <c r="AM122" s="30"/>
      <c r="AN122" s="30"/>
      <c r="AO122" s="30"/>
    </row>
    <row r="123" spans="2:41" ht="43.5" customHeight="1" x14ac:dyDescent="0.25">
      <c r="B123" s="34" t="s">
        <v>97</v>
      </c>
      <c r="C123" s="35"/>
      <c r="D123" s="33" t="s">
        <v>129</v>
      </c>
      <c r="E123" s="33"/>
      <c r="F123" s="33"/>
      <c r="G123" s="31">
        <v>0</v>
      </c>
      <c r="H123" s="31"/>
      <c r="I123" s="31"/>
      <c r="J123" s="31"/>
      <c r="K123" s="30">
        <v>0</v>
      </c>
      <c r="L123" s="30"/>
      <c r="M123" s="30"/>
      <c r="N123" s="30"/>
      <c r="O123" s="30"/>
      <c r="P123" s="30"/>
      <c r="Q123" s="30">
        <v>0</v>
      </c>
      <c r="R123" s="30"/>
      <c r="S123" s="30"/>
      <c r="T123" s="30"/>
      <c r="U123" s="30"/>
      <c r="V123" s="30"/>
      <c r="W123" s="30">
        <v>0</v>
      </c>
      <c r="X123" s="30"/>
      <c r="Y123" s="30"/>
      <c r="Z123" s="30"/>
      <c r="AA123" s="30"/>
      <c r="AB123" s="30">
        <v>0</v>
      </c>
      <c r="AC123" s="30"/>
      <c r="AD123" s="30"/>
      <c r="AE123" s="30"/>
      <c r="AF123" s="30"/>
      <c r="AG123" s="30"/>
      <c r="AH123" s="30">
        <v>0</v>
      </c>
      <c r="AI123" s="30"/>
      <c r="AJ123" s="30"/>
      <c r="AK123" s="30"/>
      <c r="AL123" s="30">
        <f t="shared" si="0"/>
        <v>0</v>
      </c>
      <c r="AM123" s="30"/>
      <c r="AN123" s="30"/>
      <c r="AO123" s="30"/>
    </row>
    <row r="124" spans="2:41" ht="70.5" customHeight="1" x14ac:dyDescent="0.25">
      <c r="B124" s="34" t="s">
        <v>100</v>
      </c>
      <c r="C124" s="35"/>
      <c r="D124" s="30">
        <f>D125</f>
        <v>10318578.35</v>
      </c>
      <c r="E124" s="30"/>
      <c r="F124" s="30"/>
      <c r="G124" s="31">
        <f>G125</f>
        <v>10149850.6</v>
      </c>
      <c r="H124" s="31"/>
      <c r="I124" s="31"/>
      <c r="J124" s="31"/>
      <c r="K124" s="30">
        <f>K125</f>
        <v>12103242.9</v>
      </c>
      <c r="L124" s="30"/>
      <c r="M124" s="30"/>
      <c r="N124" s="30"/>
      <c r="O124" s="30"/>
      <c r="P124" s="30"/>
      <c r="Q124" s="30">
        <f>Q125</f>
        <v>12384563.300000001</v>
      </c>
      <c r="R124" s="30"/>
      <c r="S124" s="30"/>
      <c r="T124" s="30"/>
      <c r="U124" s="30"/>
      <c r="V124" s="30"/>
      <c r="W124" s="30">
        <f>W125</f>
        <v>12733293</v>
      </c>
      <c r="X124" s="30"/>
      <c r="Y124" s="30"/>
      <c r="Z124" s="30"/>
      <c r="AA124" s="30"/>
      <c r="AB124" s="30">
        <f>AB125</f>
        <v>12733293</v>
      </c>
      <c r="AC124" s="30"/>
      <c r="AD124" s="30"/>
      <c r="AE124" s="30"/>
      <c r="AF124" s="30"/>
      <c r="AG124" s="30"/>
      <c r="AH124" s="30">
        <f>AH125</f>
        <v>12733293</v>
      </c>
      <c r="AI124" s="30"/>
      <c r="AJ124" s="30"/>
      <c r="AK124" s="30"/>
      <c r="AL124" s="30">
        <f t="shared" si="0"/>
        <v>83156114.150000006</v>
      </c>
      <c r="AM124" s="30"/>
      <c r="AN124" s="30"/>
      <c r="AO124" s="30"/>
    </row>
    <row r="125" spans="2:41" ht="38.25" customHeight="1" x14ac:dyDescent="0.25">
      <c r="B125" s="34" t="s">
        <v>88</v>
      </c>
      <c r="C125" s="35"/>
      <c r="D125" s="30">
        <v>10318578.35</v>
      </c>
      <c r="E125" s="30"/>
      <c r="F125" s="30"/>
      <c r="G125" s="31">
        <v>10149850.6</v>
      </c>
      <c r="H125" s="31"/>
      <c r="I125" s="31"/>
      <c r="J125" s="31"/>
      <c r="K125" s="30">
        <v>12103242.9</v>
      </c>
      <c r="L125" s="30"/>
      <c r="M125" s="30"/>
      <c r="N125" s="30"/>
      <c r="O125" s="30"/>
      <c r="P125" s="30"/>
      <c r="Q125" s="30">
        <v>12384563.300000001</v>
      </c>
      <c r="R125" s="30"/>
      <c r="S125" s="30"/>
      <c r="T125" s="30"/>
      <c r="U125" s="30"/>
      <c r="V125" s="30"/>
      <c r="W125" s="30">
        <v>12733293</v>
      </c>
      <c r="X125" s="30"/>
      <c r="Y125" s="30"/>
      <c r="Z125" s="30"/>
      <c r="AA125" s="30"/>
      <c r="AB125" s="30">
        <v>12733293</v>
      </c>
      <c r="AC125" s="30"/>
      <c r="AD125" s="30"/>
      <c r="AE125" s="30"/>
      <c r="AF125" s="30"/>
      <c r="AG125" s="30"/>
      <c r="AH125" s="30">
        <v>12733293</v>
      </c>
      <c r="AI125" s="30"/>
      <c r="AJ125" s="30"/>
      <c r="AK125" s="30"/>
      <c r="AL125" s="30">
        <f t="shared" si="0"/>
        <v>83156114.150000006</v>
      </c>
      <c r="AM125" s="30"/>
      <c r="AN125" s="30"/>
      <c r="AO125" s="30"/>
    </row>
    <row r="126" spans="2:41" ht="48.75" customHeight="1" x14ac:dyDescent="0.25">
      <c r="B126" s="34" t="s">
        <v>89</v>
      </c>
      <c r="C126" s="35"/>
      <c r="D126" s="30">
        <v>0</v>
      </c>
      <c r="E126" s="30"/>
      <c r="F126" s="30"/>
      <c r="G126" s="31">
        <v>0</v>
      </c>
      <c r="H126" s="31"/>
      <c r="I126" s="31"/>
      <c r="J126" s="31"/>
      <c r="K126" s="30">
        <v>0</v>
      </c>
      <c r="L126" s="30"/>
      <c r="M126" s="30"/>
      <c r="N126" s="30"/>
      <c r="O126" s="30"/>
      <c r="P126" s="30"/>
      <c r="Q126" s="30">
        <v>0</v>
      </c>
      <c r="R126" s="30"/>
      <c r="S126" s="30"/>
      <c r="T126" s="30"/>
      <c r="U126" s="30"/>
      <c r="V126" s="30"/>
      <c r="W126" s="30">
        <v>0</v>
      </c>
      <c r="X126" s="30"/>
      <c r="Y126" s="30"/>
      <c r="Z126" s="30"/>
      <c r="AA126" s="30"/>
      <c r="AB126" s="30">
        <v>0</v>
      </c>
      <c r="AC126" s="30"/>
      <c r="AD126" s="30"/>
      <c r="AE126" s="30"/>
      <c r="AF126" s="30"/>
      <c r="AG126" s="30"/>
      <c r="AH126" s="30">
        <v>0</v>
      </c>
      <c r="AI126" s="30"/>
      <c r="AJ126" s="30"/>
      <c r="AK126" s="30"/>
      <c r="AL126" s="30">
        <f t="shared" si="0"/>
        <v>0</v>
      </c>
      <c r="AM126" s="30"/>
      <c r="AN126" s="30"/>
      <c r="AO126" s="30"/>
    </row>
    <row r="127" spans="2:41" ht="64.5" customHeight="1" x14ac:dyDescent="0.25">
      <c r="B127" s="34" t="s">
        <v>91</v>
      </c>
      <c r="C127" s="35"/>
      <c r="D127" s="30">
        <v>0</v>
      </c>
      <c r="E127" s="30"/>
      <c r="F127" s="30"/>
      <c r="G127" s="31">
        <v>0</v>
      </c>
      <c r="H127" s="31"/>
      <c r="I127" s="31"/>
      <c r="J127" s="31"/>
      <c r="K127" s="30">
        <v>0</v>
      </c>
      <c r="L127" s="30"/>
      <c r="M127" s="30"/>
      <c r="N127" s="30"/>
      <c r="O127" s="30"/>
      <c r="P127" s="30"/>
      <c r="Q127" s="30">
        <v>0</v>
      </c>
      <c r="R127" s="30"/>
      <c r="S127" s="30"/>
      <c r="T127" s="30"/>
      <c r="U127" s="30"/>
      <c r="V127" s="30"/>
      <c r="W127" s="30">
        <v>0</v>
      </c>
      <c r="X127" s="30"/>
      <c r="Y127" s="30"/>
      <c r="Z127" s="30"/>
      <c r="AA127" s="30"/>
      <c r="AB127" s="30">
        <v>0</v>
      </c>
      <c r="AC127" s="30"/>
      <c r="AD127" s="30"/>
      <c r="AE127" s="30"/>
      <c r="AF127" s="30"/>
      <c r="AG127" s="30"/>
      <c r="AH127" s="30">
        <v>0</v>
      </c>
      <c r="AI127" s="30"/>
      <c r="AJ127" s="30"/>
      <c r="AK127" s="30"/>
      <c r="AL127" s="30">
        <f t="shared" si="0"/>
        <v>0</v>
      </c>
      <c r="AM127" s="30"/>
      <c r="AN127" s="30"/>
      <c r="AO127" s="30"/>
    </row>
    <row r="128" spans="2:41" ht="35.25" customHeight="1" x14ac:dyDescent="0.25">
      <c r="B128" s="34" t="s">
        <v>92</v>
      </c>
      <c r="C128" s="35"/>
      <c r="D128" s="30">
        <v>0</v>
      </c>
      <c r="E128" s="30"/>
      <c r="F128" s="30"/>
      <c r="G128" s="31">
        <v>0</v>
      </c>
      <c r="H128" s="31"/>
      <c r="I128" s="31"/>
      <c r="J128" s="31"/>
      <c r="K128" s="30">
        <v>0</v>
      </c>
      <c r="L128" s="30"/>
      <c r="M128" s="30"/>
      <c r="N128" s="30"/>
      <c r="O128" s="30"/>
      <c r="P128" s="30"/>
      <c r="Q128" s="30">
        <v>0</v>
      </c>
      <c r="R128" s="30"/>
      <c r="S128" s="30"/>
      <c r="T128" s="30"/>
      <c r="U128" s="30"/>
      <c r="V128" s="30"/>
      <c r="W128" s="30">
        <v>0</v>
      </c>
      <c r="X128" s="30"/>
      <c r="Y128" s="30"/>
      <c r="Z128" s="30"/>
      <c r="AA128" s="30"/>
      <c r="AB128" s="30">
        <v>0</v>
      </c>
      <c r="AC128" s="30"/>
      <c r="AD128" s="30"/>
      <c r="AE128" s="30"/>
      <c r="AF128" s="30"/>
      <c r="AG128" s="30"/>
      <c r="AH128" s="30">
        <v>0</v>
      </c>
      <c r="AI128" s="30"/>
      <c r="AJ128" s="30"/>
      <c r="AK128" s="30"/>
      <c r="AL128" s="30">
        <f t="shared" ref="AL128:AL133" si="1">SUM(D128:AK128)</f>
        <v>0</v>
      </c>
      <c r="AM128" s="30"/>
      <c r="AN128" s="30"/>
      <c r="AO128" s="30"/>
    </row>
    <row r="129" spans="2:42" ht="78.75" customHeight="1" x14ac:dyDescent="0.25">
      <c r="B129" s="34" t="s">
        <v>93</v>
      </c>
      <c r="C129" s="35"/>
      <c r="D129" s="30">
        <v>0</v>
      </c>
      <c r="E129" s="30"/>
      <c r="F129" s="30"/>
      <c r="G129" s="31">
        <v>0</v>
      </c>
      <c r="H129" s="31"/>
      <c r="I129" s="31"/>
      <c r="J129" s="31"/>
      <c r="K129" s="30">
        <v>0</v>
      </c>
      <c r="L129" s="30"/>
      <c r="M129" s="30"/>
      <c r="N129" s="30"/>
      <c r="O129" s="30"/>
      <c r="P129" s="30"/>
      <c r="Q129" s="30">
        <v>0</v>
      </c>
      <c r="R129" s="30"/>
      <c r="S129" s="30"/>
      <c r="T129" s="30"/>
      <c r="U129" s="30"/>
      <c r="V129" s="30"/>
      <c r="W129" s="30">
        <v>0</v>
      </c>
      <c r="X129" s="30"/>
      <c r="Y129" s="30"/>
      <c r="Z129" s="30"/>
      <c r="AA129" s="30"/>
      <c r="AB129" s="30">
        <v>0</v>
      </c>
      <c r="AC129" s="30"/>
      <c r="AD129" s="30"/>
      <c r="AE129" s="30"/>
      <c r="AF129" s="30"/>
      <c r="AG129" s="30"/>
      <c r="AH129" s="30">
        <v>0</v>
      </c>
      <c r="AI129" s="30"/>
      <c r="AJ129" s="30"/>
      <c r="AK129" s="30"/>
      <c r="AL129" s="30">
        <f t="shared" si="1"/>
        <v>0</v>
      </c>
      <c r="AM129" s="30"/>
      <c r="AN129" s="30"/>
      <c r="AO129" s="30"/>
    </row>
    <row r="130" spans="2:42" ht="57" customHeight="1" x14ac:dyDescent="0.25">
      <c r="B130" s="34" t="s">
        <v>94</v>
      </c>
      <c r="C130" s="35"/>
      <c r="D130" s="30">
        <v>0</v>
      </c>
      <c r="E130" s="30"/>
      <c r="F130" s="30"/>
      <c r="G130" s="31">
        <v>0</v>
      </c>
      <c r="H130" s="31"/>
      <c r="I130" s="31"/>
      <c r="J130" s="31"/>
      <c r="K130" s="30">
        <v>0</v>
      </c>
      <c r="L130" s="30"/>
      <c r="M130" s="30"/>
      <c r="N130" s="30"/>
      <c r="O130" s="30"/>
      <c r="P130" s="30"/>
      <c r="Q130" s="30">
        <v>0</v>
      </c>
      <c r="R130" s="30"/>
      <c r="S130" s="30"/>
      <c r="T130" s="30"/>
      <c r="U130" s="30"/>
      <c r="V130" s="30"/>
      <c r="W130" s="30">
        <v>0</v>
      </c>
      <c r="X130" s="30"/>
      <c r="Y130" s="30"/>
      <c r="Z130" s="30"/>
      <c r="AA130" s="30"/>
      <c r="AB130" s="30">
        <v>0</v>
      </c>
      <c r="AC130" s="30"/>
      <c r="AD130" s="30"/>
      <c r="AE130" s="30"/>
      <c r="AF130" s="30"/>
      <c r="AG130" s="30"/>
      <c r="AH130" s="30">
        <v>0</v>
      </c>
      <c r="AI130" s="30"/>
      <c r="AJ130" s="30"/>
      <c r="AK130" s="30"/>
      <c r="AL130" s="30">
        <f t="shared" si="1"/>
        <v>0</v>
      </c>
      <c r="AM130" s="30"/>
      <c r="AN130" s="30"/>
      <c r="AO130" s="30"/>
    </row>
    <row r="131" spans="2:42" ht="31.5" customHeight="1" x14ac:dyDescent="0.25">
      <c r="B131" s="34" t="s">
        <v>95</v>
      </c>
      <c r="C131" s="35"/>
      <c r="D131" s="30">
        <v>0</v>
      </c>
      <c r="E131" s="30"/>
      <c r="F131" s="30"/>
      <c r="G131" s="31">
        <v>0</v>
      </c>
      <c r="H131" s="31"/>
      <c r="I131" s="31"/>
      <c r="J131" s="31"/>
      <c r="K131" s="30">
        <v>0</v>
      </c>
      <c r="L131" s="30"/>
      <c r="M131" s="30"/>
      <c r="N131" s="30"/>
      <c r="O131" s="30"/>
      <c r="P131" s="30"/>
      <c r="Q131" s="30">
        <v>0</v>
      </c>
      <c r="R131" s="30"/>
      <c r="S131" s="30"/>
      <c r="T131" s="30"/>
      <c r="U131" s="30"/>
      <c r="V131" s="30"/>
      <c r="W131" s="30">
        <v>0</v>
      </c>
      <c r="X131" s="30"/>
      <c r="Y131" s="30"/>
      <c r="Z131" s="30"/>
      <c r="AA131" s="30"/>
      <c r="AB131" s="30">
        <v>0</v>
      </c>
      <c r="AC131" s="30"/>
      <c r="AD131" s="30"/>
      <c r="AE131" s="30"/>
      <c r="AF131" s="30"/>
      <c r="AG131" s="30"/>
      <c r="AH131" s="30">
        <v>0</v>
      </c>
      <c r="AI131" s="30"/>
      <c r="AJ131" s="30"/>
      <c r="AK131" s="30"/>
      <c r="AL131" s="30">
        <f t="shared" si="1"/>
        <v>0</v>
      </c>
      <c r="AM131" s="30"/>
      <c r="AN131" s="30"/>
      <c r="AO131" s="30"/>
    </row>
    <row r="132" spans="2:42" ht="36.75" customHeight="1" x14ac:dyDescent="0.25">
      <c r="B132" s="29" t="s">
        <v>96</v>
      </c>
      <c r="C132" s="29"/>
      <c r="D132" s="30">
        <v>0</v>
      </c>
      <c r="E132" s="30"/>
      <c r="F132" s="30"/>
      <c r="G132" s="31">
        <v>0</v>
      </c>
      <c r="H132" s="31"/>
      <c r="I132" s="31"/>
      <c r="J132" s="31"/>
      <c r="K132" s="30">
        <v>0</v>
      </c>
      <c r="L132" s="30"/>
      <c r="M132" s="30"/>
      <c r="N132" s="30"/>
      <c r="O132" s="30"/>
      <c r="P132" s="30"/>
      <c r="Q132" s="30">
        <v>0</v>
      </c>
      <c r="R132" s="30"/>
      <c r="S132" s="30"/>
      <c r="T132" s="30"/>
      <c r="U132" s="30"/>
      <c r="V132" s="30"/>
      <c r="W132" s="30">
        <v>0</v>
      </c>
      <c r="X132" s="30"/>
      <c r="Y132" s="30"/>
      <c r="Z132" s="30"/>
      <c r="AA132" s="30"/>
      <c r="AB132" s="30">
        <v>0</v>
      </c>
      <c r="AC132" s="30"/>
      <c r="AD132" s="30"/>
      <c r="AE132" s="30"/>
      <c r="AF132" s="30"/>
      <c r="AG132" s="30"/>
      <c r="AH132" s="30">
        <v>0</v>
      </c>
      <c r="AI132" s="30"/>
      <c r="AJ132" s="30"/>
      <c r="AK132" s="30"/>
      <c r="AL132" s="30">
        <f t="shared" si="1"/>
        <v>0</v>
      </c>
      <c r="AM132" s="30"/>
      <c r="AN132" s="30"/>
      <c r="AO132" s="30"/>
    </row>
    <row r="133" spans="2:42" ht="42" customHeight="1" x14ac:dyDescent="0.25">
      <c r="B133" s="29" t="s">
        <v>97</v>
      </c>
      <c r="C133" s="29"/>
      <c r="D133" s="30">
        <v>0</v>
      </c>
      <c r="E133" s="30"/>
      <c r="F133" s="30"/>
      <c r="G133" s="31">
        <v>0</v>
      </c>
      <c r="H133" s="31"/>
      <c r="I133" s="31"/>
      <c r="J133" s="31"/>
      <c r="K133" s="30">
        <v>0</v>
      </c>
      <c r="L133" s="30"/>
      <c r="M133" s="30"/>
      <c r="N133" s="30"/>
      <c r="O133" s="30"/>
      <c r="P133" s="30"/>
      <c r="Q133" s="30">
        <v>0</v>
      </c>
      <c r="R133" s="30"/>
      <c r="S133" s="30"/>
      <c r="T133" s="30"/>
      <c r="U133" s="30"/>
      <c r="V133" s="30"/>
      <c r="W133" s="30">
        <v>0</v>
      </c>
      <c r="X133" s="30"/>
      <c r="Y133" s="30"/>
      <c r="Z133" s="30"/>
      <c r="AA133" s="30"/>
      <c r="AB133" s="30">
        <v>0</v>
      </c>
      <c r="AC133" s="30"/>
      <c r="AD133" s="30"/>
      <c r="AE133" s="30"/>
      <c r="AF133" s="30"/>
      <c r="AG133" s="30"/>
      <c r="AH133" s="30">
        <v>0</v>
      </c>
      <c r="AI133" s="30"/>
      <c r="AJ133" s="30"/>
      <c r="AK133" s="30"/>
      <c r="AL133" s="30">
        <f t="shared" si="1"/>
        <v>0</v>
      </c>
      <c r="AM133" s="30"/>
      <c r="AN133" s="30"/>
      <c r="AO133" s="30"/>
    </row>
    <row r="134" spans="2:42" ht="15" customHeight="1" x14ac:dyDescent="0.25">
      <c r="B134" s="16"/>
      <c r="C134" s="16"/>
      <c r="D134" s="16"/>
      <c r="E134" s="16"/>
      <c r="F134" s="16"/>
      <c r="G134" s="18"/>
      <c r="H134" s="18"/>
      <c r="I134" s="18"/>
      <c r="J134" s="18"/>
    </row>
    <row r="135" spans="2:42" ht="15" customHeight="1" x14ac:dyDescent="0.25">
      <c r="B135" s="16"/>
      <c r="C135" s="16"/>
      <c r="D135" s="16"/>
      <c r="E135" s="16"/>
      <c r="F135" s="16"/>
      <c r="G135" s="18"/>
      <c r="H135" s="18"/>
      <c r="I135" s="18"/>
      <c r="J135" s="18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</row>
    <row r="136" spans="2:42" ht="48.75" customHeight="1" x14ac:dyDescent="0.4">
      <c r="B136" s="36" t="s">
        <v>133</v>
      </c>
      <c r="C136" s="36"/>
      <c r="D136" s="36"/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/>
      <c r="R136" s="36"/>
      <c r="S136" s="36"/>
      <c r="T136" s="36"/>
      <c r="U136" s="36"/>
      <c r="V136" s="36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8" t="s">
        <v>134</v>
      </c>
      <c r="AH136" s="38"/>
      <c r="AI136" s="38"/>
      <c r="AJ136" s="38"/>
      <c r="AK136" s="38"/>
      <c r="AL136" s="38"/>
      <c r="AM136" s="38"/>
      <c r="AN136" s="38"/>
      <c r="AO136" s="38"/>
      <c r="AP136" s="6"/>
    </row>
    <row r="137" spans="2:42" x14ac:dyDescent="0.25">
      <c r="B137" s="6"/>
      <c r="C137" s="6"/>
      <c r="D137" s="6"/>
      <c r="E137" s="6"/>
      <c r="F137" s="6"/>
      <c r="G137" s="10"/>
      <c r="H137" s="10"/>
      <c r="I137" s="10"/>
      <c r="J137" s="10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</row>
  </sheetData>
  <mergeCells count="952">
    <mergeCell ref="B83:C83"/>
    <mergeCell ref="D83:F83"/>
    <mergeCell ref="G83:J83"/>
    <mergeCell ref="K83:P83"/>
    <mergeCell ref="Q83:V83"/>
    <mergeCell ref="W83:AA83"/>
    <mergeCell ref="AB83:AG83"/>
    <mergeCell ref="AH83:AK83"/>
    <mergeCell ref="AL83:AO83"/>
    <mergeCell ref="B82:C82"/>
    <mergeCell ref="D82:F82"/>
    <mergeCell ref="G82:J82"/>
    <mergeCell ref="K82:P82"/>
    <mergeCell ref="Q82:V82"/>
    <mergeCell ref="W82:AA82"/>
    <mergeCell ref="AB82:AG82"/>
    <mergeCell ref="AH82:AK82"/>
    <mergeCell ref="AL82:AO82"/>
    <mergeCell ref="B81:C81"/>
    <mergeCell ref="D81:F81"/>
    <mergeCell ref="G81:J81"/>
    <mergeCell ref="K81:P81"/>
    <mergeCell ref="Q81:V81"/>
    <mergeCell ref="W81:AA81"/>
    <mergeCell ref="AB81:AG81"/>
    <mergeCell ref="AH81:AK81"/>
    <mergeCell ref="AL81:AO81"/>
    <mergeCell ref="B80:C80"/>
    <mergeCell ref="D80:F80"/>
    <mergeCell ref="G80:J80"/>
    <mergeCell ref="K80:P80"/>
    <mergeCell ref="Q80:V80"/>
    <mergeCell ref="W80:AA80"/>
    <mergeCell ref="AB80:AG80"/>
    <mergeCell ref="AH80:AK80"/>
    <mergeCell ref="AL80:AO80"/>
    <mergeCell ref="B79:C79"/>
    <mergeCell ref="D79:F79"/>
    <mergeCell ref="G79:J79"/>
    <mergeCell ref="K79:P79"/>
    <mergeCell ref="Q79:V79"/>
    <mergeCell ref="W79:AA79"/>
    <mergeCell ref="AB79:AG79"/>
    <mergeCell ref="AH79:AK79"/>
    <mergeCell ref="AL79:AO79"/>
    <mergeCell ref="B78:C78"/>
    <mergeCell ref="D78:F78"/>
    <mergeCell ref="G78:J78"/>
    <mergeCell ref="K78:P78"/>
    <mergeCell ref="Q78:V78"/>
    <mergeCell ref="W78:AA78"/>
    <mergeCell ref="AB78:AG78"/>
    <mergeCell ref="AH78:AK78"/>
    <mergeCell ref="AL78:AO78"/>
    <mergeCell ref="B77:C77"/>
    <mergeCell ref="D77:F77"/>
    <mergeCell ref="G77:J77"/>
    <mergeCell ref="K77:P77"/>
    <mergeCell ref="Q77:V77"/>
    <mergeCell ref="W77:AA77"/>
    <mergeCell ref="AB77:AG77"/>
    <mergeCell ref="AH77:AK77"/>
    <mergeCell ref="AL77:AO77"/>
    <mergeCell ref="B76:C76"/>
    <mergeCell ref="D76:F76"/>
    <mergeCell ref="G76:J76"/>
    <mergeCell ref="K76:P76"/>
    <mergeCell ref="Q76:V76"/>
    <mergeCell ref="W76:AA76"/>
    <mergeCell ref="AB76:AG76"/>
    <mergeCell ref="AH76:AK76"/>
    <mergeCell ref="AL76:AO76"/>
    <mergeCell ref="B75:C75"/>
    <mergeCell ref="D75:F75"/>
    <mergeCell ref="G75:J75"/>
    <mergeCell ref="K75:P75"/>
    <mergeCell ref="Q75:V75"/>
    <mergeCell ref="W75:AA75"/>
    <mergeCell ref="AB75:AG75"/>
    <mergeCell ref="AH75:AK75"/>
    <mergeCell ref="AL75:AO75"/>
    <mergeCell ref="B74:C74"/>
    <mergeCell ref="D74:F74"/>
    <mergeCell ref="G74:J74"/>
    <mergeCell ref="K74:P74"/>
    <mergeCell ref="Q74:V74"/>
    <mergeCell ref="W74:AA74"/>
    <mergeCell ref="AB74:AG74"/>
    <mergeCell ref="AH74:AK74"/>
    <mergeCell ref="AL74:AO74"/>
    <mergeCell ref="B113:C113"/>
    <mergeCell ref="D113:F113"/>
    <mergeCell ref="G113:J113"/>
    <mergeCell ref="K113:P113"/>
    <mergeCell ref="Q113:V113"/>
    <mergeCell ref="W113:AA113"/>
    <mergeCell ref="AB113:AG113"/>
    <mergeCell ref="AH113:AK113"/>
    <mergeCell ref="AL113:AO113"/>
    <mergeCell ref="B112:C112"/>
    <mergeCell ref="D112:F112"/>
    <mergeCell ref="G112:J112"/>
    <mergeCell ref="K112:P112"/>
    <mergeCell ref="Q112:V112"/>
    <mergeCell ref="W112:AA112"/>
    <mergeCell ref="AB112:AG112"/>
    <mergeCell ref="AH112:AK112"/>
    <mergeCell ref="AL112:AO112"/>
    <mergeCell ref="B111:C111"/>
    <mergeCell ref="D111:F111"/>
    <mergeCell ref="G111:J111"/>
    <mergeCell ref="K111:P111"/>
    <mergeCell ref="Q111:V111"/>
    <mergeCell ref="W111:AA111"/>
    <mergeCell ref="AB111:AG111"/>
    <mergeCell ref="AH111:AK111"/>
    <mergeCell ref="AL111:AO111"/>
    <mergeCell ref="B110:C110"/>
    <mergeCell ref="D110:F110"/>
    <mergeCell ref="G110:J110"/>
    <mergeCell ref="K110:P110"/>
    <mergeCell ref="Q110:V110"/>
    <mergeCell ref="W110:AA110"/>
    <mergeCell ref="AB110:AG110"/>
    <mergeCell ref="AH110:AK110"/>
    <mergeCell ref="AL110:AO110"/>
    <mergeCell ref="B109:C109"/>
    <mergeCell ref="D109:F109"/>
    <mergeCell ref="G109:J109"/>
    <mergeCell ref="K109:P109"/>
    <mergeCell ref="Q109:V109"/>
    <mergeCell ref="W109:AA109"/>
    <mergeCell ref="AB109:AG109"/>
    <mergeCell ref="AH109:AK109"/>
    <mergeCell ref="AL109:AO109"/>
    <mergeCell ref="B108:C108"/>
    <mergeCell ref="D108:F108"/>
    <mergeCell ref="G108:J108"/>
    <mergeCell ref="K108:P108"/>
    <mergeCell ref="Q108:V108"/>
    <mergeCell ref="W108:AA108"/>
    <mergeCell ref="AB108:AG108"/>
    <mergeCell ref="AH108:AK108"/>
    <mergeCell ref="AL108:AO108"/>
    <mergeCell ref="B107:C107"/>
    <mergeCell ref="D107:F107"/>
    <mergeCell ref="G107:J107"/>
    <mergeCell ref="K107:P107"/>
    <mergeCell ref="Q107:V107"/>
    <mergeCell ref="W107:AA107"/>
    <mergeCell ref="AB107:AG107"/>
    <mergeCell ref="AH107:AK107"/>
    <mergeCell ref="AL107:AO107"/>
    <mergeCell ref="B106:C106"/>
    <mergeCell ref="D106:F106"/>
    <mergeCell ref="G106:J106"/>
    <mergeCell ref="K106:P106"/>
    <mergeCell ref="Q106:V106"/>
    <mergeCell ref="W106:AA106"/>
    <mergeCell ref="AB106:AG106"/>
    <mergeCell ref="AH106:AK106"/>
    <mergeCell ref="AL106:AO106"/>
    <mergeCell ref="B105:C105"/>
    <mergeCell ref="D105:F105"/>
    <mergeCell ref="G105:J105"/>
    <mergeCell ref="K105:P105"/>
    <mergeCell ref="Q105:V105"/>
    <mergeCell ref="W105:AA105"/>
    <mergeCell ref="AB105:AG105"/>
    <mergeCell ref="AH105:AK105"/>
    <mergeCell ref="AL105:AO105"/>
    <mergeCell ref="B104:C104"/>
    <mergeCell ref="D104:F104"/>
    <mergeCell ref="G104:J104"/>
    <mergeCell ref="K104:P104"/>
    <mergeCell ref="Q104:V104"/>
    <mergeCell ref="W104:AA104"/>
    <mergeCell ref="AB104:AG104"/>
    <mergeCell ref="AH104:AK104"/>
    <mergeCell ref="AL104:AO104"/>
    <mergeCell ref="AA26:AB26"/>
    <mergeCell ref="AC26:AD26"/>
    <mergeCell ref="AE26:AI26"/>
    <mergeCell ref="AJ26:AM26"/>
    <mergeCell ref="AN26:AO26"/>
    <mergeCell ref="C36:D36"/>
    <mergeCell ref="E36:G36"/>
    <mergeCell ref="H36:L36"/>
    <mergeCell ref="M36:N36"/>
    <mergeCell ref="O36:Q36"/>
    <mergeCell ref="R36:T36"/>
    <mergeCell ref="U36:W36"/>
    <mergeCell ref="X36:Y36"/>
    <mergeCell ref="Z36:AC36"/>
    <mergeCell ref="AD36:AF36"/>
    <mergeCell ref="AG36:AH36"/>
    <mergeCell ref="AI36:AJ36"/>
    <mergeCell ref="AK36:AL36"/>
    <mergeCell ref="AM36:AN36"/>
    <mergeCell ref="C26:D26"/>
    <mergeCell ref="F26:G26"/>
    <mergeCell ref="H26:I26"/>
    <mergeCell ref="J26:K26"/>
    <mergeCell ref="N26:O26"/>
    <mergeCell ref="P26:R26"/>
    <mergeCell ref="S26:U26"/>
    <mergeCell ref="V26:X26"/>
    <mergeCell ref="AG136:AO136"/>
    <mergeCell ref="B136:V136"/>
    <mergeCell ref="B135:C135"/>
    <mergeCell ref="D135:F135"/>
    <mergeCell ref="G135:J135"/>
    <mergeCell ref="K135:P135"/>
    <mergeCell ref="Q135:V135"/>
    <mergeCell ref="W135:AA135"/>
    <mergeCell ref="AB135:AG135"/>
    <mergeCell ref="AH135:AK135"/>
    <mergeCell ref="AL135:AO135"/>
    <mergeCell ref="AL122:AO122"/>
    <mergeCell ref="B131:C131"/>
    <mergeCell ref="B130:C130"/>
    <mergeCell ref="B129:C129"/>
    <mergeCell ref="B134:C134"/>
    <mergeCell ref="D134:F134"/>
    <mergeCell ref="G134:J134"/>
    <mergeCell ref="B133:C133"/>
    <mergeCell ref="Y26:Z26"/>
    <mergeCell ref="D133:F133"/>
    <mergeCell ref="G133:J133"/>
    <mergeCell ref="K133:P133"/>
    <mergeCell ref="Q133:V133"/>
    <mergeCell ref="W133:AA133"/>
    <mergeCell ref="AB133:AG133"/>
    <mergeCell ref="AH133:AK133"/>
    <mergeCell ref="AL133:AO133"/>
    <mergeCell ref="B132:C132"/>
    <mergeCell ref="D132:F132"/>
    <mergeCell ref="G132:J132"/>
    <mergeCell ref="K132:P132"/>
    <mergeCell ref="Q132:V132"/>
    <mergeCell ref="W132:AA132"/>
    <mergeCell ref="AB132:AG132"/>
    <mergeCell ref="AH132:AK132"/>
    <mergeCell ref="AL132:AO132"/>
    <mergeCell ref="D131:F131"/>
    <mergeCell ref="G131:J131"/>
    <mergeCell ref="K131:P131"/>
    <mergeCell ref="Q131:V131"/>
    <mergeCell ref="W131:AA131"/>
    <mergeCell ref="AB131:AG131"/>
    <mergeCell ref="AH131:AK131"/>
    <mergeCell ref="AL131:AO131"/>
    <mergeCell ref="D130:F130"/>
    <mergeCell ref="G130:J130"/>
    <mergeCell ref="K130:P130"/>
    <mergeCell ref="Q130:V130"/>
    <mergeCell ref="W130:AA130"/>
    <mergeCell ref="AB130:AG130"/>
    <mergeCell ref="AH130:AK130"/>
    <mergeCell ref="AL130:AO130"/>
    <mergeCell ref="D129:F129"/>
    <mergeCell ref="G129:J129"/>
    <mergeCell ref="K129:P129"/>
    <mergeCell ref="Q129:V129"/>
    <mergeCell ref="W129:AA129"/>
    <mergeCell ref="AB129:AG129"/>
    <mergeCell ref="AH129:AK129"/>
    <mergeCell ref="AL129:AO129"/>
    <mergeCell ref="B128:C128"/>
    <mergeCell ref="D128:F128"/>
    <mergeCell ref="G128:J128"/>
    <mergeCell ref="K128:P128"/>
    <mergeCell ref="Q128:V128"/>
    <mergeCell ref="W128:AA128"/>
    <mergeCell ref="AB128:AG128"/>
    <mergeCell ref="AH128:AK128"/>
    <mergeCell ref="AL128:AO128"/>
    <mergeCell ref="B127:C127"/>
    <mergeCell ref="D127:F127"/>
    <mergeCell ref="G127:J127"/>
    <mergeCell ref="K127:P127"/>
    <mergeCell ref="Q127:V127"/>
    <mergeCell ref="W127:AA127"/>
    <mergeCell ref="AB127:AG127"/>
    <mergeCell ref="AH127:AK127"/>
    <mergeCell ref="AL127:AO127"/>
    <mergeCell ref="B126:C126"/>
    <mergeCell ref="D126:F126"/>
    <mergeCell ref="G126:J126"/>
    <mergeCell ref="K126:P126"/>
    <mergeCell ref="Q126:V126"/>
    <mergeCell ref="W126:AA126"/>
    <mergeCell ref="AB126:AG126"/>
    <mergeCell ref="AH126:AK126"/>
    <mergeCell ref="AL126:AO126"/>
    <mergeCell ref="B125:C125"/>
    <mergeCell ref="D125:F125"/>
    <mergeCell ref="G125:J125"/>
    <mergeCell ref="K125:P125"/>
    <mergeCell ref="Q125:V125"/>
    <mergeCell ref="W125:AA125"/>
    <mergeCell ref="AB125:AG125"/>
    <mergeCell ref="AH125:AK125"/>
    <mergeCell ref="AL125:AO125"/>
    <mergeCell ref="B124:C124"/>
    <mergeCell ref="D124:F124"/>
    <mergeCell ref="G124:J124"/>
    <mergeCell ref="K124:P124"/>
    <mergeCell ref="Q124:V124"/>
    <mergeCell ref="W124:AA124"/>
    <mergeCell ref="AB124:AG124"/>
    <mergeCell ref="AH124:AK124"/>
    <mergeCell ref="AL124:AO124"/>
    <mergeCell ref="B123:C123"/>
    <mergeCell ref="D123:F123"/>
    <mergeCell ref="G123:J123"/>
    <mergeCell ref="K123:P123"/>
    <mergeCell ref="Q123:V123"/>
    <mergeCell ref="W123:AA123"/>
    <mergeCell ref="AB123:AG123"/>
    <mergeCell ref="AH123:AK123"/>
    <mergeCell ref="AL123:AO123"/>
    <mergeCell ref="B122:C122"/>
    <mergeCell ref="D122:F122"/>
    <mergeCell ref="G122:J122"/>
    <mergeCell ref="K122:P122"/>
    <mergeCell ref="Q122:V122"/>
    <mergeCell ref="W122:AA122"/>
    <mergeCell ref="AB122:AG122"/>
    <mergeCell ref="AH122:AK122"/>
    <mergeCell ref="B121:C121"/>
    <mergeCell ref="D121:F121"/>
    <mergeCell ref="G121:J121"/>
    <mergeCell ref="K121:P121"/>
    <mergeCell ref="Q121:V121"/>
    <mergeCell ref="W121:AA121"/>
    <mergeCell ref="AB121:AG121"/>
    <mergeCell ref="AH121:AK121"/>
    <mergeCell ref="AL121:AO121"/>
    <mergeCell ref="B120:C120"/>
    <mergeCell ref="D120:F120"/>
    <mergeCell ref="G120:J120"/>
    <mergeCell ref="K120:P120"/>
    <mergeCell ref="Q120:V120"/>
    <mergeCell ref="W120:AA120"/>
    <mergeCell ref="AB120:AG120"/>
    <mergeCell ref="AH120:AK120"/>
    <mergeCell ref="AL120:AO120"/>
    <mergeCell ref="B119:C119"/>
    <mergeCell ref="D119:F119"/>
    <mergeCell ref="G119:J119"/>
    <mergeCell ref="K119:P119"/>
    <mergeCell ref="Q119:V119"/>
    <mergeCell ref="W119:AA119"/>
    <mergeCell ref="AB119:AG119"/>
    <mergeCell ref="AH119:AK119"/>
    <mergeCell ref="AL119:AO119"/>
    <mergeCell ref="B118:C118"/>
    <mergeCell ref="D118:F118"/>
    <mergeCell ref="G118:J118"/>
    <mergeCell ref="K118:P118"/>
    <mergeCell ref="Q118:V118"/>
    <mergeCell ref="W118:AA118"/>
    <mergeCell ref="AB118:AG118"/>
    <mergeCell ref="AH118:AK118"/>
    <mergeCell ref="AL118:AO118"/>
    <mergeCell ref="B117:C117"/>
    <mergeCell ref="D117:F117"/>
    <mergeCell ref="G117:J117"/>
    <mergeCell ref="K117:P117"/>
    <mergeCell ref="Q117:V117"/>
    <mergeCell ref="W117:AA117"/>
    <mergeCell ref="AB117:AG117"/>
    <mergeCell ref="AH117:AK117"/>
    <mergeCell ref="AL117:AO117"/>
    <mergeCell ref="B116:C116"/>
    <mergeCell ref="D116:F116"/>
    <mergeCell ref="G116:J116"/>
    <mergeCell ref="K116:P116"/>
    <mergeCell ref="Q116:V116"/>
    <mergeCell ref="W116:AA116"/>
    <mergeCell ref="AB116:AG116"/>
    <mergeCell ref="AH116:AK116"/>
    <mergeCell ref="AL116:AO116"/>
    <mergeCell ref="B115:C115"/>
    <mergeCell ref="D115:F115"/>
    <mergeCell ref="G115:J115"/>
    <mergeCell ref="K115:P115"/>
    <mergeCell ref="Q115:V115"/>
    <mergeCell ref="W115:AA115"/>
    <mergeCell ref="AB115:AG115"/>
    <mergeCell ref="AH115:AK115"/>
    <mergeCell ref="AL115:AO115"/>
    <mergeCell ref="B114:C114"/>
    <mergeCell ref="D114:F114"/>
    <mergeCell ref="G114:J114"/>
    <mergeCell ref="K114:P114"/>
    <mergeCell ref="Q114:V114"/>
    <mergeCell ref="W114:AA114"/>
    <mergeCell ref="AB114:AG114"/>
    <mergeCell ref="AH114:AK114"/>
    <mergeCell ref="AL114:AO114"/>
    <mergeCell ref="B103:C103"/>
    <mergeCell ref="D103:F103"/>
    <mergeCell ref="G103:J103"/>
    <mergeCell ref="K103:P103"/>
    <mergeCell ref="Q103:V103"/>
    <mergeCell ref="W103:AA103"/>
    <mergeCell ref="AB103:AG103"/>
    <mergeCell ref="AH103:AK103"/>
    <mergeCell ref="AL103:AO103"/>
    <mergeCell ref="B102:C102"/>
    <mergeCell ref="D102:F102"/>
    <mergeCell ref="G102:J102"/>
    <mergeCell ref="K102:P102"/>
    <mergeCell ref="Q102:V102"/>
    <mergeCell ref="W102:AA102"/>
    <mergeCell ref="AB102:AG102"/>
    <mergeCell ref="AH102:AK102"/>
    <mergeCell ref="AL102:AO102"/>
    <mergeCell ref="B101:C101"/>
    <mergeCell ref="D101:F101"/>
    <mergeCell ref="G101:J101"/>
    <mergeCell ref="K101:P101"/>
    <mergeCell ref="Q101:V101"/>
    <mergeCell ref="W101:AA101"/>
    <mergeCell ref="AB101:AG101"/>
    <mergeCell ref="AH101:AK101"/>
    <mergeCell ref="AL101:AO101"/>
    <mergeCell ref="B100:C100"/>
    <mergeCell ref="D100:F100"/>
    <mergeCell ref="G100:J100"/>
    <mergeCell ref="K100:P100"/>
    <mergeCell ref="Q100:V100"/>
    <mergeCell ref="W100:AA100"/>
    <mergeCell ref="AB100:AG100"/>
    <mergeCell ref="AH100:AK100"/>
    <mergeCell ref="AL100:AO100"/>
    <mergeCell ref="B99:C99"/>
    <mergeCell ref="D99:F99"/>
    <mergeCell ref="G99:J99"/>
    <mergeCell ref="K99:P99"/>
    <mergeCell ref="Q99:V99"/>
    <mergeCell ref="W99:AA99"/>
    <mergeCell ref="AB99:AG99"/>
    <mergeCell ref="AH99:AK99"/>
    <mergeCell ref="AL99:AO99"/>
    <mergeCell ref="B98:C98"/>
    <mergeCell ref="D98:F98"/>
    <mergeCell ref="G98:J98"/>
    <mergeCell ref="K98:P98"/>
    <mergeCell ref="Q98:V98"/>
    <mergeCell ref="W98:AA98"/>
    <mergeCell ref="AB98:AG98"/>
    <mergeCell ref="AH98:AK98"/>
    <mergeCell ref="AL98:AO98"/>
    <mergeCell ref="B97:C97"/>
    <mergeCell ref="D97:F97"/>
    <mergeCell ref="G97:J97"/>
    <mergeCell ref="K97:P97"/>
    <mergeCell ref="Q97:V97"/>
    <mergeCell ref="W97:AA97"/>
    <mergeCell ref="AB97:AG97"/>
    <mergeCell ref="AH97:AK97"/>
    <mergeCell ref="AL97:AO97"/>
    <mergeCell ref="B96:C96"/>
    <mergeCell ref="D96:F96"/>
    <mergeCell ref="G96:J96"/>
    <mergeCell ref="K96:P96"/>
    <mergeCell ref="Q96:V96"/>
    <mergeCell ref="W96:AA96"/>
    <mergeCell ref="AB96:AG96"/>
    <mergeCell ref="AH96:AK96"/>
    <mergeCell ref="AL96:AO96"/>
    <mergeCell ref="B95:C95"/>
    <mergeCell ref="D95:F95"/>
    <mergeCell ref="G95:J95"/>
    <mergeCell ref="K95:P95"/>
    <mergeCell ref="Q95:V95"/>
    <mergeCell ref="W95:AA95"/>
    <mergeCell ref="AB95:AG95"/>
    <mergeCell ref="AH95:AK95"/>
    <mergeCell ref="AL95:AO95"/>
    <mergeCell ref="B94:C94"/>
    <mergeCell ref="D94:F94"/>
    <mergeCell ref="G94:J94"/>
    <mergeCell ref="K94:P94"/>
    <mergeCell ref="Q94:V94"/>
    <mergeCell ref="W94:AA94"/>
    <mergeCell ref="AB94:AG94"/>
    <mergeCell ref="AH94:AK94"/>
    <mergeCell ref="AL94:AO94"/>
    <mergeCell ref="B93:C93"/>
    <mergeCell ref="D93:F93"/>
    <mergeCell ref="G93:J93"/>
    <mergeCell ref="K93:P93"/>
    <mergeCell ref="Q93:V93"/>
    <mergeCell ref="W93:AA93"/>
    <mergeCell ref="AB93:AG93"/>
    <mergeCell ref="AH93:AK93"/>
    <mergeCell ref="AL93:AO93"/>
    <mergeCell ref="B92:C92"/>
    <mergeCell ref="D92:F92"/>
    <mergeCell ref="G92:J92"/>
    <mergeCell ref="K92:P92"/>
    <mergeCell ref="Q92:V92"/>
    <mergeCell ref="W92:AA92"/>
    <mergeCell ref="AB92:AG92"/>
    <mergeCell ref="AH92:AK92"/>
    <mergeCell ref="AL92:AO92"/>
    <mergeCell ref="B91:C91"/>
    <mergeCell ref="D91:F91"/>
    <mergeCell ref="G91:J91"/>
    <mergeCell ref="K91:P91"/>
    <mergeCell ref="Q91:V91"/>
    <mergeCell ref="W91:AA91"/>
    <mergeCell ref="AB91:AG91"/>
    <mergeCell ref="AH91:AK91"/>
    <mergeCell ref="AL91:AO91"/>
    <mergeCell ref="B90:C90"/>
    <mergeCell ref="D90:F90"/>
    <mergeCell ref="G90:J90"/>
    <mergeCell ref="K90:P90"/>
    <mergeCell ref="Q90:V90"/>
    <mergeCell ref="W90:AA90"/>
    <mergeCell ref="AB90:AG90"/>
    <mergeCell ref="AH90:AK90"/>
    <mergeCell ref="AL90:AO90"/>
    <mergeCell ref="B89:C89"/>
    <mergeCell ref="D89:F89"/>
    <mergeCell ref="G89:J89"/>
    <mergeCell ref="K89:P89"/>
    <mergeCell ref="Q89:V89"/>
    <mergeCell ref="W89:AA89"/>
    <mergeCell ref="AB89:AG89"/>
    <mergeCell ref="AH89:AK89"/>
    <mergeCell ref="AL89:AO89"/>
    <mergeCell ref="B88:C88"/>
    <mergeCell ref="D88:F88"/>
    <mergeCell ref="G88:J88"/>
    <mergeCell ref="K88:P88"/>
    <mergeCell ref="Q88:V88"/>
    <mergeCell ref="W88:AA88"/>
    <mergeCell ref="AB88:AG88"/>
    <mergeCell ref="AH88:AK88"/>
    <mergeCell ref="AL88:AO88"/>
    <mergeCell ref="B87:C87"/>
    <mergeCell ref="D87:F87"/>
    <mergeCell ref="G87:J87"/>
    <mergeCell ref="K87:P87"/>
    <mergeCell ref="Q87:V87"/>
    <mergeCell ref="W87:AA87"/>
    <mergeCell ref="AB87:AG87"/>
    <mergeCell ref="AH87:AK87"/>
    <mergeCell ref="AL87:AO87"/>
    <mergeCell ref="B86:C86"/>
    <mergeCell ref="D86:F86"/>
    <mergeCell ref="G86:J86"/>
    <mergeCell ref="K86:P86"/>
    <mergeCell ref="Q86:V86"/>
    <mergeCell ref="W86:AA86"/>
    <mergeCell ref="AB86:AG86"/>
    <mergeCell ref="AH86:AK86"/>
    <mergeCell ref="AL86:AO86"/>
    <mergeCell ref="B85:C85"/>
    <mergeCell ref="D85:F85"/>
    <mergeCell ref="G85:J85"/>
    <mergeCell ref="K85:P85"/>
    <mergeCell ref="Q85:V85"/>
    <mergeCell ref="W85:AA85"/>
    <mergeCell ref="AB85:AG85"/>
    <mergeCell ref="AH85:AK85"/>
    <mergeCell ref="AL85:AO85"/>
    <mergeCell ref="B84:C84"/>
    <mergeCell ref="D84:F84"/>
    <mergeCell ref="G84:J84"/>
    <mergeCell ref="K84:P84"/>
    <mergeCell ref="Q84:V84"/>
    <mergeCell ref="W84:AA84"/>
    <mergeCell ref="AB84:AG84"/>
    <mergeCell ref="AH84:AK84"/>
    <mergeCell ref="AL84:AO84"/>
    <mergeCell ref="B73:C73"/>
    <mergeCell ref="D73:F73"/>
    <mergeCell ref="G73:J73"/>
    <mergeCell ref="K73:P73"/>
    <mergeCell ref="Q73:V73"/>
    <mergeCell ref="W73:AA73"/>
    <mergeCell ref="AB73:AG73"/>
    <mergeCell ref="AH73:AK73"/>
    <mergeCell ref="AL73:AO73"/>
    <mergeCell ref="B72:C72"/>
    <mergeCell ref="D72:F72"/>
    <mergeCell ref="G72:J72"/>
    <mergeCell ref="K72:P72"/>
    <mergeCell ref="Q72:V72"/>
    <mergeCell ref="W72:AA72"/>
    <mergeCell ref="AB72:AG72"/>
    <mergeCell ref="AH72:AK72"/>
    <mergeCell ref="AL72:AO72"/>
    <mergeCell ref="B71:C71"/>
    <mergeCell ref="D71:F71"/>
    <mergeCell ref="G71:J71"/>
    <mergeCell ref="K71:P71"/>
    <mergeCell ref="Q71:V71"/>
    <mergeCell ref="W71:AA71"/>
    <mergeCell ref="AB71:AG71"/>
    <mergeCell ref="AH71:AK71"/>
    <mergeCell ref="AL71:AO71"/>
    <mergeCell ref="B70:C70"/>
    <mergeCell ref="D70:F70"/>
    <mergeCell ref="G70:J70"/>
    <mergeCell ref="K70:P70"/>
    <mergeCell ref="Q70:V70"/>
    <mergeCell ref="W70:AA70"/>
    <mergeCell ref="AB70:AG70"/>
    <mergeCell ref="AH70:AK70"/>
    <mergeCell ref="AL70:AO70"/>
    <mergeCell ref="B69:C69"/>
    <mergeCell ref="D69:F69"/>
    <mergeCell ref="G69:J69"/>
    <mergeCell ref="K69:P69"/>
    <mergeCell ref="Q69:V69"/>
    <mergeCell ref="W69:AA69"/>
    <mergeCell ref="AB69:AG69"/>
    <mergeCell ref="AH69:AK69"/>
    <mergeCell ref="AL69:AO69"/>
    <mergeCell ref="B68:C68"/>
    <mergeCell ref="D68:F68"/>
    <mergeCell ref="G68:J68"/>
    <mergeCell ref="K68:P68"/>
    <mergeCell ref="Q68:V68"/>
    <mergeCell ref="W68:AA68"/>
    <mergeCell ref="AB68:AG68"/>
    <mergeCell ref="AH68:AK68"/>
    <mergeCell ref="AL68:AO68"/>
    <mergeCell ref="B67:C67"/>
    <mergeCell ref="D67:F67"/>
    <mergeCell ref="G67:J67"/>
    <mergeCell ref="K67:P67"/>
    <mergeCell ref="Q67:V67"/>
    <mergeCell ref="W67:AA67"/>
    <mergeCell ref="AB67:AG67"/>
    <mergeCell ref="AH67:AK67"/>
    <mergeCell ref="AL67:AO67"/>
    <mergeCell ref="B66:C66"/>
    <mergeCell ref="D66:F66"/>
    <mergeCell ref="G66:J66"/>
    <mergeCell ref="K66:P66"/>
    <mergeCell ref="Q66:V66"/>
    <mergeCell ref="W66:AA66"/>
    <mergeCell ref="AB66:AG66"/>
    <mergeCell ref="AH66:AK66"/>
    <mergeCell ref="AL66:AO66"/>
    <mergeCell ref="B65:C65"/>
    <mergeCell ref="D65:F65"/>
    <mergeCell ref="G65:J65"/>
    <mergeCell ref="K65:P65"/>
    <mergeCell ref="Q65:V65"/>
    <mergeCell ref="W65:AA65"/>
    <mergeCell ref="AB65:AG65"/>
    <mergeCell ref="AH65:AK65"/>
    <mergeCell ref="AL65:AO65"/>
    <mergeCell ref="B64:C64"/>
    <mergeCell ref="D64:F64"/>
    <mergeCell ref="G64:J64"/>
    <mergeCell ref="K64:P64"/>
    <mergeCell ref="Q64:V64"/>
    <mergeCell ref="W64:AA64"/>
    <mergeCell ref="AB64:AG64"/>
    <mergeCell ref="AH64:AK64"/>
    <mergeCell ref="AL64:AO64"/>
    <mergeCell ref="B63:C63"/>
    <mergeCell ref="D63:F63"/>
    <mergeCell ref="G63:J63"/>
    <mergeCell ref="K63:P63"/>
    <mergeCell ref="Q63:V63"/>
    <mergeCell ref="W63:AA63"/>
    <mergeCell ref="AB63:AG63"/>
    <mergeCell ref="AH63:AK63"/>
    <mergeCell ref="AL63:AO63"/>
    <mergeCell ref="B62:C62"/>
    <mergeCell ref="D62:F62"/>
    <mergeCell ref="G62:J62"/>
    <mergeCell ref="K62:P62"/>
    <mergeCell ref="Q62:V62"/>
    <mergeCell ref="W62:AA62"/>
    <mergeCell ref="AB62:AG62"/>
    <mergeCell ref="AH62:AK62"/>
    <mergeCell ref="AL62:AO62"/>
    <mergeCell ref="B60:C61"/>
    <mergeCell ref="D60:AO60"/>
    <mergeCell ref="D61:F61"/>
    <mergeCell ref="G61:J61"/>
    <mergeCell ref="K61:P61"/>
    <mergeCell ref="Q61:V61"/>
    <mergeCell ref="W61:AA61"/>
    <mergeCell ref="AB61:AG61"/>
    <mergeCell ref="AH61:AK61"/>
    <mergeCell ref="AL61:AO61"/>
    <mergeCell ref="C56:H56"/>
    <mergeCell ref="I56:AE56"/>
    <mergeCell ref="AF56:AO56"/>
    <mergeCell ref="C57:H57"/>
    <mergeCell ref="I57:S57"/>
    <mergeCell ref="T57:AE57"/>
    <mergeCell ref="AF57:AO57"/>
    <mergeCell ref="B59:C59"/>
    <mergeCell ref="D59:F59"/>
    <mergeCell ref="G59:J59"/>
    <mergeCell ref="B58:AO58"/>
    <mergeCell ref="C50:AO50"/>
    <mergeCell ref="C51:AO51"/>
    <mergeCell ref="C52:S52"/>
    <mergeCell ref="T52:AO52"/>
    <mergeCell ref="C53:H53"/>
    <mergeCell ref="I53:AE53"/>
    <mergeCell ref="AF53:AO53"/>
    <mergeCell ref="C54:AO54"/>
    <mergeCell ref="C55:S55"/>
    <mergeCell ref="T55:AO55"/>
    <mergeCell ref="C46:H46"/>
    <mergeCell ref="I46:AE46"/>
    <mergeCell ref="AF46:AO46"/>
    <mergeCell ref="C47:AO47"/>
    <mergeCell ref="C48:S48"/>
    <mergeCell ref="T48:AO48"/>
    <mergeCell ref="C49:H49"/>
    <mergeCell ref="I49:AE49"/>
    <mergeCell ref="AF49:AO49"/>
    <mergeCell ref="C41:H41"/>
    <mergeCell ref="I41:AE41"/>
    <mergeCell ref="AF41:AO41"/>
    <mergeCell ref="C42:H42"/>
    <mergeCell ref="I42:AE42"/>
    <mergeCell ref="AF42:AO42"/>
    <mergeCell ref="C43:AO43"/>
    <mergeCell ref="C44:AO44"/>
    <mergeCell ref="C45:S45"/>
    <mergeCell ref="T45:AO45"/>
    <mergeCell ref="AM38:AN38"/>
    <mergeCell ref="B39:AO39"/>
    <mergeCell ref="C40:H40"/>
    <mergeCell ref="I40:S40"/>
    <mergeCell ref="T40:AE40"/>
    <mergeCell ref="AF40:AO40"/>
    <mergeCell ref="C38:D38"/>
    <mergeCell ref="E38:G38"/>
    <mergeCell ref="H38:L38"/>
    <mergeCell ref="M38:N38"/>
    <mergeCell ref="O38:Q38"/>
    <mergeCell ref="R38:T38"/>
    <mergeCell ref="U38:W38"/>
    <mergeCell ref="X38:Y38"/>
    <mergeCell ref="Z38:AC38"/>
    <mergeCell ref="O37:Q37"/>
    <mergeCell ref="R37:T37"/>
    <mergeCell ref="U37:W37"/>
    <mergeCell ref="X37:Y37"/>
    <mergeCell ref="Z37:AC37"/>
    <mergeCell ref="AD38:AF38"/>
    <mergeCell ref="AG38:AH38"/>
    <mergeCell ref="AI38:AJ38"/>
    <mergeCell ref="AK38:AL38"/>
    <mergeCell ref="AD37:AF37"/>
    <mergeCell ref="AG37:AH37"/>
    <mergeCell ref="AI37:AJ37"/>
    <mergeCell ref="AK37:AL37"/>
    <mergeCell ref="AM37:AN37"/>
    <mergeCell ref="C34:AO34"/>
    <mergeCell ref="C35:D35"/>
    <mergeCell ref="E35:G35"/>
    <mergeCell ref="H35:L35"/>
    <mergeCell ref="M35:N35"/>
    <mergeCell ref="O35:Q35"/>
    <mergeCell ref="R35:T35"/>
    <mergeCell ref="U35:W35"/>
    <mergeCell ref="X35:Y35"/>
    <mergeCell ref="Z35:AC35"/>
    <mergeCell ref="AD35:AF35"/>
    <mergeCell ref="AG35:AH35"/>
    <mergeCell ref="AI35:AJ35"/>
    <mergeCell ref="AK35:AL35"/>
    <mergeCell ref="AM35:AN35"/>
    <mergeCell ref="C37:D37"/>
    <mergeCell ref="E37:G37"/>
    <mergeCell ref="H37:L37"/>
    <mergeCell ref="M37:N37"/>
    <mergeCell ref="O33:Q33"/>
    <mergeCell ref="R33:T33"/>
    <mergeCell ref="U33:W33"/>
    <mergeCell ref="X33:Y33"/>
    <mergeCell ref="Z33:AC33"/>
    <mergeCell ref="B31:B32"/>
    <mergeCell ref="C31:D32"/>
    <mergeCell ref="E31:G32"/>
    <mergeCell ref="H31:L32"/>
    <mergeCell ref="M31:AN31"/>
    <mergeCell ref="AD33:AF33"/>
    <mergeCell ref="AG33:AH33"/>
    <mergeCell ref="AI33:AJ33"/>
    <mergeCell ref="AK33:AL33"/>
    <mergeCell ref="AM33:AN33"/>
    <mergeCell ref="C33:D33"/>
    <mergeCell ref="E33:G33"/>
    <mergeCell ref="H33:L33"/>
    <mergeCell ref="M33:N33"/>
    <mergeCell ref="AO31:AO32"/>
    <mergeCell ref="M32:N32"/>
    <mergeCell ref="O32:Q32"/>
    <mergeCell ref="R32:T32"/>
    <mergeCell ref="U32:W32"/>
    <mergeCell ref="X32:Y32"/>
    <mergeCell ref="Z32:AC32"/>
    <mergeCell ref="AD32:AF32"/>
    <mergeCell ref="AG32:AH32"/>
    <mergeCell ref="AI32:AJ32"/>
    <mergeCell ref="AK32:AL32"/>
    <mergeCell ref="AM32:AN32"/>
    <mergeCell ref="Y28:Z28"/>
    <mergeCell ref="AA28:AB28"/>
    <mergeCell ref="AC28:AD28"/>
    <mergeCell ref="AE28:AI28"/>
    <mergeCell ref="AJ28:AM28"/>
    <mergeCell ref="AN28:AO28"/>
    <mergeCell ref="B29:AO29"/>
    <mergeCell ref="C30:D30"/>
    <mergeCell ref="E30:G30"/>
    <mergeCell ref="H30:L30"/>
    <mergeCell ref="M30:N30"/>
    <mergeCell ref="O30:Q30"/>
    <mergeCell ref="R30:T30"/>
    <mergeCell ref="U30:W30"/>
    <mergeCell ref="X30:Y30"/>
    <mergeCell ref="Z30:AC30"/>
    <mergeCell ref="AD30:AF30"/>
    <mergeCell ref="AG30:AH30"/>
    <mergeCell ref="AI30:AJ30"/>
    <mergeCell ref="AK30:AL30"/>
    <mergeCell ref="AM30:AN30"/>
    <mergeCell ref="C28:D28"/>
    <mergeCell ref="F28:G28"/>
    <mergeCell ref="H28:I28"/>
    <mergeCell ref="F23:G23"/>
    <mergeCell ref="J28:K28"/>
    <mergeCell ref="L28:M28"/>
    <mergeCell ref="N28:O28"/>
    <mergeCell ref="P28:R28"/>
    <mergeCell ref="S28:U28"/>
    <mergeCell ref="V28:X28"/>
    <mergeCell ref="C27:D27"/>
    <mergeCell ref="F27:G27"/>
    <mergeCell ref="H27:I27"/>
    <mergeCell ref="J27:K27"/>
    <mergeCell ref="L27:M27"/>
    <mergeCell ref="N27:O27"/>
    <mergeCell ref="P27:R27"/>
    <mergeCell ref="S27:U27"/>
    <mergeCell ref="V27:X27"/>
    <mergeCell ref="H23:I23"/>
    <mergeCell ref="J23:K23"/>
    <mergeCell ref="L23:M23"/>
    <mergeCell ref="N23:O23"/>
    <mergeCell ref="P23:R23"/>
    <mergeCell ref="S23:U23"/>
    <mergeCell ref="V23:X23"/>
    <mergeCell ref="L26:M26"/>
    <mergeCell ref="AC22:AD22"/>
    <mergeCell ref="Y27:Z27"/>
    <mergeCell ref="AA27:AB27"/>
    <mergeCell ref="AC27:AD27"/>
    <mergeCell ref="AE27:AI27"/>
    <mergeCell ref="AJ27:AM27"/>
    <mergeCell ref="AN27:AO27"/>
    <mergeCell ref="B24:AO24"/>
    <mergeCell ref="C25:D25"/>
    <mergeCell ref="F25:G25"/>
    <mergeCell ref="H25:I25"/>
    <mergeCell ref="J25:K25"/>
    <mergeCell ref="L25:M25"/>
    <mergeCell ref="N25:O25"/>
    <mergeCell ref="P25:R25"/>
    <mergeCell ref="S25:U25"/>
    <mergeCell ref="V25:X25"/>
    <mergeCell ref="Y25:Z25"/>
    <mergeCell ref="AA25:AB25"/>
    <mergeCell ref="AC25:AD25"/>
    <mergeCell ref="AE25:AI25"/>
    <mergeCell ref="AJ25:AM25"/>
    <mergeCell ref="AN25:AO25"/>
    <mergeCell ref="C23:D23"/>
    <mergeCell ref="Y23:Z23"/>
    <mergeCell ref="AA23:AB23"/>
    <mergeCell ref="AC23:AD23"/>
    <mergeCell ref="AE23:AI23"/>
    <mergeCell ref="AJ23:AM23"/>
    <mergeCell ref="AN23:AO23"/>
    <mergeCell ref="B21:B22"/>
    <mergeCell ref="C21:D22"/>
    <mergeCell ref="E21:E22"/>
    <mergeCell ref="F21:G22"/>
    <mergeCell ref="H21:I22"/>
    <mergeCell ref="J21:M21"/>
    <mergeCell ref="N21:AD21"/>
    <mergeCell ref="AE21:AI22"/>
    <mergeCell ref="AJ21:AM22"/>
    <mergeCell ref="AN21:AO22"/>
    <mergeCell ref="J22:K22"/>
    <mergeCell ref="L22:M22"/>
    <mergeCell ref="N22:O22"/>
    <mergeCell ref="P22:R22"/>
    <mergeCell ref="S22:U22"/>
    <mergeCell ref="V22:X22"/>
    <mergeCell ref="Y22:Z22"/>
    <mergeCell ref="AA22:AB22"/>
    <mergeCell ref="C20:D20"/>
    <mergeCell ref="F20:G20"/>
    <mergeCell ref="H20:I20"/>
    <mergeCell ref="J20:K20"/>
    <mergeCell ref="L20:M20"/>
    <mergeCell ref="N20:AD20"/>
    <mergeCell ref="AE20:AI20"/>
    <mergeCell ref="AJ20:AM20"/>
    <mergeCell ref="AN20:AO20"/>
    <mergeCell ref="B15:Q15"/>
    <mergeCell ref="R15:AO15"/>
    <mergeCell ref="B16:Q16"/>
    <mergeCell ref="R16:AO16"/>
    <mergeCell ref="B17:Q17"/>
    <mergeCell ref="R17:AO17"/>
    <mergeCell ref="B18:Q18"/>
    <mergeCell ref="R18:AO18"/>
    <mergeCell ref="B19:AO19"/>
    <mergeCell ref="B10:Q10"/>
    <mergeCell ref="R10:AO10"/>
    <mergeCell ref="B11:Q11"/>
    <mergeCell ref="R11:AO11"/>
    <mergeCell ref="B12:Q12"/>
    <mergeCell ref="R12:AO12"/>
    <mergeCell ref="B13:Q13"/>
    <mergeCell ref="R13:AO13"/>
    <mergeCell ref="R14:AO14"/>
    <mergeCell ref="B14:Q14"/>
    <mergeCell ref="AN2:AO2"/>
    <mergeCell ref="B4:AO4"/>
    <mergeCell ref="B5:AO5"/>
    <mergeCell ref="B6:AO6"/>
    <mergeCell ref="B7:Q7"/>
    <mergeCell ref="R7:AO7"/>
    <mergeCell ref="B8:AO8"/>
    <mergeCell ref="B9:Q9"/>
    <mergeCell ref="R9:AO9"/>
  </mergeCells>
  <pageMargins left="0.78740157480314965" right="0.78740157480314965" top="0.78740157480314965" bottom="0.78740157480314965" header="0.51181102362204722" footer="0.51181102362204722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Штоп Наталья Александровна</cp:lastModifiedBy>
  <cp:lastPrinted>2025-10-20T07:52:22Z</cp:lastPrinted>
  <dcterms:created xsi:type="dcterms:W3CDTF">2021-04-12T14:52:46Z</dcterms:created>
  <dcterms:modified xsi:type="dcterms:W3CDTF">2025-10-20T07:52:34Z</dcterms:modified>
</cp:coreProperties>
</file>